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24226"/>
  <xr:revisionPtr revIDLastSave="0" documentId="13_ncr:1_{B298A3F3-9F3C-4712-8D38-F1AF48A24F61}" xr6:coauthVersionLast="47" xr6:coauthVersionMax="47" xr10:uidLastSave="{00000000-0000-0000-0000-000000000000}"/>
  <bookViews>
    <workbookView xWindow="-120" yWindow="-120" windowWidth="29040" windowHeight="15840" xr2:uid="{00000000-000D-0000-FFFF-FFFF00000000}"/>
  </bookViews>
  <sheets>
    <sheet name="市町村の主要指標" sheetId="1" r:id="rId1"/>
  </sheets>
  <definedNames>
    <definedName name="_xlnm.Print_Area" localSheetId="0">市町村の主要指標!$A$1:$AN$54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Q32" i="1" l="1"/>
  <c r="AQ7" i="1"/>
  <c r="AQ8" i="1"/>
  <c r="AQ9" i="1"/>
  <c r="AQ10" i="1"/>
  <c r="AQ11" i="1"/>
  <c r="AQ12" i="1"/>
  <c r="AQ13" i="1"/>
  <c r="AQ14" i="1"/>
  <c r="AQ15" i="1"/>
  <c r="AQ16" i="1"/>
  <c r="AQ17" i="1"/>
  <c r="AQ18" i="1"/>
  <c r="AQ19" i="1"/>
  <c r="AQ20" i="1"/>
  <c r="AQ21" i="1"/>
  <c r="AQ22" i="1"/>
  <c r="AQ23" i="1"/>
  <c r="AQ24" i="1"/>
  <c r="AQ25" i="1"/>
  <c r="AQ26" i="1"/>
  <c r="AQ27" i="1"/>
  <c r="AQ28" i="1"/>
  <c r="AQ29" i="1"/>
  <c r="AQ30" i="1"/>
  <c r="AQ31" i="1"/>
  <c r="AQ33" i="1"/>
  <c r="AQ34" i="1"/>
  <c r="AQ35" i="1"/>
  <c r="AQ36" i="1"/>
  <c r="AQ37" i="1"/>
  <c r="AQ38" i="1"/>
  <c r="AQ39" i="1"/>
  <c r="AQ40" i="1"/>
  <c r="AQ41" i="1"/>
  <c r="AQ42" i="1"/>
  <c r="AQ43" i="1"/>
  <c r="AQ44" i="1"/>
  <c r="AQ45" i="1"/>
  <c r="AQ46" i="1"/>
  <c r="AQ47" i="1"/>
  <c r="AQ48" i="1"/>
  <c r="AQ6" i="1"/>
  <c r="AP9" i="1"/>
  <c r="AP5" i="1"/>
  <c r="AP6" i="1"/>
  <c r="AP7" i="1"/>
  <c r="AP8"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F5" i="1"/>
  <c r="AI6" i="1"/>
  <c r="AL6" i="1"/>
  <c r="AI7" i="1"/>
  <c r="AL7" i="1"/>
  <c r="AI8" i="1"/>
  <c r="AL8" i="1"/>
  <c r="AI9" i="1"/>
  <c r="AL9" i="1"/>
  <c r="AI10" i="1"/>
  <c r="AL10" i="1"/>
  <c r="AI11" i="1"/>
  <c r="AL11" i="1"/>
  <c r="AI12" i="1"/>
  <c r="AL12" i="1"/>
  <c r="AI13" i="1"/>
  <c r="AL13" i="1"/>
  <c r="AI14" i="1"/>
  <c r="AL14" i="1"/>
  <c r="AI15" i="1"/>
  <c r="AL15" i="1"/>
  <c r="AI16" i="1"/>
  <c r="AL16" i="1"/>
  <c r="AI17" i="1"/>
  <c r="AL17" i="1"/>
  <c r="AI18" i="1"/>
  <c r="AL18" i="1"/>
  <c r="AI19" i="1"/>
  <c r="AL19" i="1"/>
  <c r="AI20" i="1"/>
  <c r="AL20" i="1"/>
  <c r="AI21" i="1"/>
  <c r="AL21" i="1"/>
  <c r="AI22" i="1"/>
  <c r="AL22" i="1"/>
  <c r="AI23" i="1"/>
  <c r="AL23" i="1"/>
  <c r="AI24" i="1"/>
  <c r="AL24" i="1"/>
  <c r="AI25" i="1"/>
  <c r="AL25" i="1"/>
  <c r="AI26" i="1"/>
  <c r="AL26" i="1"/>
  <c r="AI27" i="1"/>
  <c r="AL27" i="1"/>
  <c r="AI28" i="1"/>
  <c r="AL28" i="1"/>
  <c r="AI29" i="1"/>
  <c r="AL29" i="1"/>
  <c r="AI30" i="1"/>
  <c r="AL30" i="1"/>
  <c r="AI31" i="1"/>
  <c r="AL31" i="1"/>
  <c r="AI32" i="1"/>
  <c r="AL32" i="1"/>
  <c r="AI33" i="1"/>
  <c r="AL33" i="1"/>
  <c r="AI34" i="1"/>
  <c r="AL34" i="1"/>
  <c r="AI35" i="1"/>
  <c r="AL35" i="1"/>
  <c r="AI36" i="1"/>
  <c r="AL36" i="1"/>
  <c r="AI37" i="1"/>
  <c r="AL37" i="1"/>
  <c r="AI38" i="1"/>
  <c r="AL38" i="1"/>
  <c r="AI39" i="1"/>
  <c r="AL39" i="1"/>
  <c r="AI40" i="1"/>
  <c r="AL40" i="1"/>
  <c r="AI41" i="1"/>
  <c r="AL41" i="1"/>
  <c r="AI42" i="1"/>
  <c r="AL42" i="1"/>
  <c r="AI43" i="1"/>
  <c r="AL43" i="1"/>
  <c r="AI44" i="1"/>
  <c r="AL44" i="1"/>
  <c r="AI45" i="1"/>
  <c r="AL45" i="1"/>
  <c r="AI46" i="1"/>
  <c r="AL46" i="1"/>
  <c r="AI47" i="1"/>
  <c r="AL47" i="1"/>
  <c r="AI48" i="1"/>
  <c r="AL48" i="1"/>
  <c r="AI5" i="1"/>
  <c r="AL5" i="1"/>
  <c r="C6" i="1"/>
  <c r="I6" i="1"/>
  <c r="P6" i="1"/>
  <c r="T6" i="1"/>
  <c r="W6" i="1"/>
  <c r="Z6" i="1"/>
  <c r="AC6" i="1"/>
  <c r="C7" i="1"/>
  <c r="W7" i="1"/>
  <c r="I7" i="1"/>
  <c r="P7" i="1"/>
  <c r="T7" i="1"/>
  <c r="Z7" i="1"/>
  <c r="AC7" i="1"/>
  <c r="AF7" i="1"/>
  <c r="C8" i="1"/>
  <c r="T8" i="1"/>
  <c r="W8" i="1"/>
  <c r="Z8" i="1"/>
  <c r="AC8" i="1"/>
  <c r="AF8" i="1"/>
  <c r="C9" i="1"/>
  <c r="T9" i="1"/>
  <c r="Z9" i="1"/>
  <c r="AC9" i="1"/>
  <c r="AF9" i="1"/>
  <c r="C10" i="1"/>
  <c r="I10" i="1"/>
  <c r="W10" i="1"/>
  <c r="Z10" i="1"/>
  <c r="AC10" i="1"/>
  <c r="AF10" i="1"/>
  <c r="C11" i="1"/>
  <c r="P11" i="1"/>
  <c r="I11" i="1"/>
  <c r="T11" i="1"/>
  <c r="W11" i="1"/>
  <c r="Z11" i="1"/>
  <c r="AC11" i="1"/>
  <c r="C12" i="1"/>
  <c r="T12" i="1"/>
  <c r="I12" i="1"/>
  <c r="Z12" i="1"/>
  <c r="AC12" i="1"/>
  <c r="C13" i="1"/>
  <c r="I13" i="1"/>
  <c r="Z13" i="1"/>
  <c r="AC13" i="1"/>
  <c r="C14" i="1"/>
  <c r="I14" i="1"/>
  <c r="P14" i="1"/>
  <c r="T14" i="1"/>
  <c r="W14" i="1"/>
  <c r="Z14" i="1"/>
  <c r="AC14" i="1"/>
  <c r="AF14" i="1"/>
  <c r="C15" i="1"/>
  <c r="T15" i="1"/>
  <c r="I15" i="1"/>
  <c r="P15" i="1"/>
  <c r="Z15" i="1"/>
  <c r="AC15" i="1"/>
  <c r="AF15" i="1"/>
  <c r="C16" i="1"/>
  <c r="Z16" i="1"/>
  <c r="AC16" i="1"/>
  <c r="C17" i="1"/>
  <c r="Z17" i="1"/>
  <c r="AC17" i="1"/>
  <c r="C18" i="1"/>
  <c r="I18" i="1"/>
  <c r="Z18" i="1"/>
  <c r="AC18" i="1"/>
  <c r="C19" i="1"/>
  <c r="Z19" i="1"/>
  <c r="AC19" i="1"/>
  <c r="C20" i="1"/>
  <c r="T20" i="1"/>
  <c r="I20" i="1"/>
  <c r="P20" i="1"/>
  <c r="W20" i="1"/>
  <c r="Z20" i="1"/>
  <c r="AC20" i="1"/>
  <c r="C21" i="1"/>
  <c r="AF21" i="1"/>
  <c r="I21" i="1"/>
  <c r="P21" i="1"/>
  <c r="Z21" i="1"/>
  <c r="AC21" i="1"/>
  <c r="C22" i="1"/>
  <c r="I22" i="1"/>
  <c r="Z22" i="1"/>
  <c r="AC22" i="1"/>
  <c r="C23" i="1"/>
  <c r="I23" i="1"/>
  <c r="P23" i="1"/>
  <c r="T23" i="1"/>
  <c r="W23" i="1"/>
  <c r="Z23" i="1"/>
  <c r="AC23" i="1"/>
  <c r="AF23" i="1"/>
  <c r="C24" i="1"/>
  <c r="W24" i="1"/>
  <c r="T24" i="1"/>
  <c r="Z24" i="1"/>
  <c r="AC24" i="1"/>
  <c r="C25" i="1"/>
  <c r="P25" i="1"/>
  <c r="Z25" i="1"/>
  <c r="AC25" i="1"/>
  <c r="C26" i="1"/>
  <c r="I26" i="1"/>
  <c r="W26" i="1"/>
  <c r="Z26" i="1"/>
  <c r="AC26" i="1"/>
  <c r="AF26" i="1"/>
  <c r="C27" i="1"/>
  <c r="AF27" i="1"/>
  <c r="I27" i="1"/>
  <c r="T27" i="1"/>
  <c r="Z27" i="1"/>
  <c r="AC27" i="1"/>
  <c r="C28" i="1"/>
  <c r="T28" i="1"/>
  <c r="I28" i="1"/>
  <c r="P28" i="1"/>
  <c r="W28" i="1"/>
  <c r="Z28" i="1"/>
  <c r="AC28" i="1"/>
  <c r="C29" i="1"/>
  <c r="W29" i="1"/>
  <c r="Z29" i="1"/>
  <c r="AC29" i="1"/>
  <c r="C30" i="1"/>
  <c r="I30" i="1"/>
  <c r="Z30" i="1"/>
  <c r="AC30" i="1"/>
  <c r="AF30" i="1"/>
  <c r="C31" i="1"/>
  <c r="AF31" i="1"/>
  <c r="I31" i="1"/>
  <c r="P31" i="1"/>
  <c r="T31" i="1"/>
  <c r="W31" i="1"/>
  <c r="Z31" i="1"/>
  <c r="AC31" i="1"/>
  <c r="C32" i="1"/>
  <c r="W32" i="1"/>
  <c r="Z32" i="1"/>
  <c r="AC32" i="1"/>
  <c r="C33" i="1"/>
  <c r="F25" i="1"/>
  <c r="Z33" i="1"/>
  <c r="AC33" i="1"/>
  <c r="C34" i="1"/>
  <c r="W34" i="1"/>
  <c r="Z34" i="1"/>
  <c r="AC34" i="1"/>
  <c r="C35" i="1"/>
  <c r="P35" i="1"/>
  <c r="I35" i="1"/>
  <c r="Z35" i="1"/>
  <c r="AC35" i="1"/>
  <c r="C36" i="1"/>
  <c r="T36" i="1"/>
  <c r="I36" i="1"/>
  <c r="P36" i="1"/>
  <c r="W36" i="1"/>
  <c r="Z36" i="1"/>
  <c r="AC36" i="1"/>
  <c r="C37" i="1"/>
  <c r="AF37" i="1"/>
  <c r="I37" i="1"/>
  <c r="P37" i="1"/>
  <c r="Z37" i="1"/>
  <c r="AC37" i="1"/>
  <c r="C38" i="1"/>
  <c r="P38" i="1"/>
  <c r="I38" i="1"/>
  <c r="Z38" i="1"/>
  <c r="AC38" i="1"/>
  <c r="AF38" i="1"/>
  <c r="C39" i="1"/>
  <c r="I39" i="1"/>
  <c r="P39" i="1"/>
  <c r="T39" i="1"/>
  <c r="W39" i="1"/>
  <c r="Z39" i="1"/>
  <c r="AC39" i="1"/>
  <c r="AF39" i="1"/>
  <c r="C40" i="1"/>
  <c r="AF40" i="1"/>
  <c r="T40" i="1"/>
  <c r="Z40" i="1"/>
  <c r="AC40" i="1"/>
  <c r="C41" i="1"/>
  <c r="Z41" i="1"/>
  <c r="AC41" i="1"/>
  <c r="C42" i="1"/>
  <c r="AF42" i="1"/>
  <c r="I42" i="1"/>
  <c r="Z42" i="1"/>
  <c r="AC42" i="1"/>
  <c r="C43" i="1"/>
  <c r="I43" i="1"/>
  <c r="Z43" i="1"/>
  <c r="AC43" i="1"/>
  <c r="C44" i="1"/>
  <c r="T44" i="1"/>
  <c r="I44" i="1"/>
  <c r="P44" i="1"/>
  <c r="W44" i="1"/>
  <c r="Z44" i="1"/>
  <c r="AC44" i="1"/>
  <c r="C45" i="1"/>
  <c r="P45" i="1"/>
  <c r="I45" i="1"/>
  <c r="Z45" i="1"/>
  <c r="AC45" i="1"/>
  <c r="C46" i="1"/>
  <c r="AF46" i="1"/>
  <c r="I46" i="1"/>
  <c r="P46" i="1"/>
  <c r="T46" i="1"/>
  <c r="W46" i="1"/>
  <c r="Z46" i="1"/>
  <c r="AC46" i="1"/>
  <c r="C47" i="1"/>
  <c r="T47" i="1"/>
  <c r="I47" i="1"/>
  <c r="P47" i="1"/>
  <c r="Z47" i="1"/>
  <c r="AC47" i="1"/>
  <c r="AF47" i="1"/>
  <c r="C48" i="1"/>
  <c r="T48" i="1"/>
  <c r="W48" i="1"/>
  <c r="Z48" i="1"/>
  <c r="AC48" i="1"/>
  <c r="AF48" i="1"/>
  <c r="AM23" i="1" l="1"/>
  <c r="AJ46" i="1"/>
  <c r="AM39" i="1"/>
  <c r="AM17" i="1"/>
  <c r="AM19" i="1"/>
  <c r="AM36" i="1"/>
  <c r="AM27" i="1"/>
  <c r="AM33" i="1"/>
  <c r="AM45" i="1"/>
  <c r="AM35" i="1"/>
  <c r="AJ30" i="1"/>
  <c r="AM29" i="1"/>
  <c r="AM20" i="1"/>
  <c r="AM42" i="1"/>
  <c r="AJ36" i="1"/>
  <c r="AM26" i="1"/>
  <c r="AJ20" i="1"/>
  <c r="AM48" i="1"/>
  <c r="AJ42" i="1"/>
  <c r="AM32" i="1"/>
  <c r="AJ26" i="1"/>
  <c r="AM16" i="1"/>
  <c r="AM12" i="1"/>
  <c r="AM8" i="1"/>
  <c r="AJ48" i="1"/>
  <c r="AM41" i="1"/>
  <c r="AM38" i="1"/>
  <c r="AJ32" i="1"/>
  <c r="AM25" i="1"/>
  <c r="AM22" i="1"/>
  <c r="AJ16" i="1"/>
  <c r="AJ12" i="1"/>
  <c r="AJ8" i="1"/>
  <c r="AM47" i="1"/>
  <c r="AM44" i="1"/>
  <c r="AJ38" i="1"/>
  <c r="AM31" i="1"/>
  <c r="AM28" i="1"/>
  <c r="AJ22" i="1"/>
  <c r="AJ44" i="1"/>
  <c r="AM37" i="1"/>
  <c r="AM34" i="1"/>
  <c r="AJ28" i="1"/>
  <c r="AM21" i="1"/>
  <c r="AM18" i="1"/>
  <c r="AM43" i="1"/>
  <c r="AM40" i="1"/>
  <c r="AJ34" i="1"/>
  <c r="AM24" i="1"/>
  <c r="AJ18" i="1"/>
  <c r="AM14" i="1"/>
  <c r="AM10" i="1"/>
  <c r="AM6" i="1"/>
  <c r="AM46" i="1"/>
  <c r="AJ40" i="1"/>
  <c r="AM30" i="1"/>
  <c r="AJ24" i="1"/>
  <c r="AJ14" i="1"/>
  <c r="AJ10" i="1"/>
  <c r="AJ6" i="1"/>
  <c r="AM15" i="1"/>
  <c r="AM13" i="1"/>
  <c r="AM11" i="1"/>
  <c r="AM9" i="1"/>
  <c r="AM7" i="1"/>
  <c r="AJ45" i="1"/>
  <c r="AJ39" i="1"/>
  <c r="AJ35" i="1"/>
  <c r="AJ31" i="1"/>
  <c r="AJ29" i="1"/>
  <c r="AJ25" i="1"/>
  <c r="AJ21" i="1"/>
  <c r="AJ13" i="1"/>
  <c r="AJ7" i="1"/>
  <c r="AJ47" i="1"/>
  <c r="AJ43" i="1"/>
  <c r="AJ41" i="1"/>
  <c r="AJ37" i="1"/>
  <c r="AJ33" i="1"/>
  <c r="AJ27" i="1"/>
  <c r="AJ23" i="1"/>
  <c r="AJ19" i="1"/>
  <c r="AJ17" i="1"/>
  <c r="AJ15" i="1"/>
  <c r="AJ11" i="1"/>
  <c r="AJ9" i="1"/>
  <c r="AD43" i="1"/>
  <c r="AA32" i="1"/>
  <c r="AD46" i="1"/>
  <c r="AF28" i="1"/>
  <c r="AA48" i="1"/>
  <c r="W38" i="1"/>
  <c r="T30" i="1"/>
  <c r="W25" i="1"/>
  <c r="W22" i="1"/>
  <c r="AF11" i="1"/>
  <c r="AF22" i="1"/>
  <c r="AF45" i="1"/>
  <c r="AF24" i="1"/>
  <c r="F17" i="1"/>
  <c r="W30" i="1"/>
  <c r="T38" i="1"/>
  <c r="W35" i="1"/>
  <c r="P30" i="1"/>
  <c r="AF25" i="1"/>
  <c r="AF35" i="1"/>
  <c r="AD13" i="1"/>
  <c r="AF12" i="1"/>
  <c r="AF44" i="1"/>
  <c r="W47" i="1"/>
  <c r="W45" i="1"/>
  <c r="AD34" i="1"/>
  <c r="T25" i="1"/>
  <c r="T22" i="1"/>
  <c r="AF20" i="1"/>
  <c r="W15" i="1"/>
  <c r="W12" i="1"/>
  <c r="AF36" i="1"/>
  <c r="T35" i="1"/>
  <c r="AA28" i="1"/>
  <c r="P22" i="1"/>
  <c r="P12" i="1"/>
  <c r="AF6" i="1"/>
  <c r="I41" i="1"/>
  <c r="W41" i="1"/>
  <c r="AA43" i="1"/>
  <c r="F31" i="1"/>
  <c r="AD41" i="1"/>
  <c r="AD36" i="1"/>
  <c r="AD33" i="1"/>
  <c r="AD31" i="1"/>
  <c r="AA29" i="1"/>
  <c r="P19" i="1"/>
  <c r="F19" i="1"/>
  <c r="I19" i="1"/>
  <c r="AF19" i="1"/>
  <c r="T19" i="1"/>
  <c r="F18" i="1"/>
  <c r="F9" i="1"/>
  <c r="AD29" i="1"/>
  <c r="I17" i="1"/>
  <c r="P17" i="1"/>
  <c r="T17" i="1"/>
  <c r="AF17" i="1"/>
  <c r="W17" i="1"/>
  <c r="AA13" i="1"/>
  <c r="F7" i="1"/>
  <c r="T37" i="1"/>
  <c r="F37" i="1"/>
  <c r="W37" i="1"/>
  <c r="AF41" i="1"/>
  <c r="I33" i="1"/>
  <c r="F33" i="1"/>
  <c r="P33" i="1"/>
  <c r="T33" i="1"/>
  <c r="AF33" i="1"/>
  <c r="AA22" i="1"/>
  <c r="AA16" i="1"/>
  <c r="AD10" i="1"/>
  <c r="AD8" i="1"/>
  <c r="AD6" i="1"/>
  <c r="AD7" i="1"/>
  <c r="AD23" i="1"/>
  <c r="AD38" i="1"/>
  <c r="AD48" i="1"/>
  <c r="AD24" i="1"/>
  <c r="AD26" i="1"/>
  <c r="AD45" i="1"/>
  <c r="AD14" i="1"/>
  <c r="F47" i="1"/>
  <c r="AA34" i="1"/>
  <c r="AD30" i="1"/>
  <c r="P18" i="1"/>
  <c r="T18" i="1"/>
  <c r="AF18" i="1"/>
  <c r="W18" i="1"/>
  <c r="I9" i="1"/>
  <c r="P9" i="1"/>
  <c r="W9" i="1"/>
  <c r="F14" i="1"/>
  <c r="F20" i="1"/>
  <c r="F30" i="1"/>
  <c r="F35" i="1"/>
  <c r="F26" i="1"/>
  <c r="F36" i="1"/>
  <c r="F10" i="1"/>
  <c r="F11" i="1"/>
  <c r="AD47" i="1"/>
  <c r="F44" i="1"/>
  <c r="AA35" i="1"/>
  <c r="F27" i="1"/>
  <c r="F12" i="1"/>
  <c r="AA47" i="1"/>
  <c r="AA46" i="1"/>
  <c r="F46" i="1"/>
  <c r="AA44" i="1"/>
  <c r="F42" i="1"/>
  <c r="AA41" i="1"/>
  <c r="AD39" i="1"/>
  <c r="AD37" i="1"/>
  <c r="AA33" i="1"/>
  <c r="F32" i="1"/>
  <c r="I32" i="1"/>
  <c r="P32" i="1"/>
  <c r="T32" i="1"/>
  <c r="AF32" i="1"/>
  <c r="P27" i="1"/>
  <c r="W27" i="1"/>
  <c r="AA19" i="1"/>
  <c r="AD15" i="1"/>
  <c r="F15" i="1"/>
  <c r="AD12" i="1"/>
  <c r="AA24" i="1"/>
  <c r="AA7" i="1"/>
  <c r="AA45" i="1"/>
  <c r="P42" i="1"/>
  <c r="T42" i="1"/>
  <c r="W42" i="1"/>
  <c r="T41" i="1"/>
  <c r="F40" i="1"/>
  <c r="I40" i="1"/>
  <c r="P40" i="1"/>
  <c r="W40" i="1"/>
  <c r="F38" i="1"/>
  <c r="F34" i="1"/>
  <c r="AA31" i="1"/>
  <c r="AD27" i="1"/>
  <c r="T21" i="1"/>
  <c r="F21" i="1"/>
  <c r="W21" i="1"/>
  <c r="AD18" i="1"/>
  <c r="F16" i="1"/>
  <c r="I16" i="1"/>
  <c r="P16" i="1"/>
  <c r="T16" i="1"/>
  <c r="AF16" i="1"/>
  <c r="W16" i="1"/>
  <c r="T13" i="1"/>
  <c r="F13" i="1"/>
  <c r="P13" i="1"/>
  <c r="AF13" i="1"/>
  <c r="W13" i="1"/>
  <c r="AA12" i="1"/>
  <c r="F43" i="1"/>
  <c r="AD42" i="1"/>
  <c r="P41" i="1"/>
  <c r="AD40" i="1"/>
  <c r="AA38" i="1"/>
  <c r="AA37" i="1"/>
  <c r="P34" i="1"/>
  <c r="T34" i="1"/>
  <c r="I34" i="1"/>
  <c r="AF34" i="1"/>
  <c r="W33" i="1"/>
  <c r="AD32" i="1"/>
  <c r="AD28" i="1"/>
  <c r="F28" i="1"/>
  <c r="AA27" i="1"/>
  <c r="AD22" i="1"/>
  <c r="AD21" i="1"/>
  <c r="AD17" i="1"/>
  <c r="AA14" i="1"/>
  <c r="P43" i="1"/>
  <c r="AF43" i="1"/>
  <c r="T43" i="1"/>
  <c r="W43" i="1"/>
  <c r="F41" i="1"/>
  <c r="T29" i="1"/>
  <c r="F29" i="1"/>
  <c r="I29" i="1"/>
  <c r="P29" i="1"/>
  <c r="AF29" i="1"/>
  <c r="AA23" i="1"/>
  <c r="F22" i="1"/>
  <c r="W19" i="1"/>
  <c r="AA18" i="1"/>
  <c r="AA17" i="1"/>
  <c r="AD16" i="1"/>
  <c r="AA15" i="1"/>
  <c r="AD11" i="1"/>
  <c r="AD9" i="1"/>
  <c r="AA42" i="1"/>
  <c r="F39" i="1"/>
  <c r="AA36" i="1"/>
  <c r="AA30" i="1"/>
  <c r="I25" i="1"/>
  <c r="AD20" i="1"/>
  <c r="P10" i="1"/>
  <c r="T10" i="1"/>
  <c r="AA40" i="1"/>
  <c r="AD25" i="1"/>
  <c r="AA21" i="1"/>
  <c r="AA11" i="1"/>
  <c r="AA9" i="1"/>
  <c r="T45" i="1"/>
  <c r="F45" i="1"/>
  <c r="AA39" i="1"/>
  <c r="AD35" i="1"/>
  <c r="P26" i="1"/>
  <c r="T26" i="1"/>
  <c r="AA25" i="1"/>
  <c r="F24" i="1"/>
  <c r="I24" i="1"/>
  <c r="P24" i="1"/>
  <c r="AA20" i="1"/>
  <c r="F48" i="1"/>
  <c r="I48" i="1"/>
  <c r="P48" i="1"/>
  <c r="AD44" i="1"/>
  <c r="AA26" i="1"/>
  <c r="F23" i="1"/>
  <c r="AD19" i="1"/>
  <c r="AA10" i="1"/>
  <c r="AA8" i="1"/>
  <c r="F8" i="1"/>
  <c r="I8" i="1"/>
  <c r="F6" i="1"/>
  <c r="P8" i="1"/>
  <c r="AA6" i="1"/>
  <c r="AG15" i="1" l="1"/>
  <c r="AG35" i="1"/>
  <c r="Q30" i="1"/>
  <c r="U38" i="1"/>
  <c r="J34" i="1"/>
  <c r="Q48" i="1"/>
  <c r="U24" i="1"/>
  <c r="AG32" i="1"/>
  <c r="AG25" i="1"/>
  <c r="AG21" i="1"/>
  <c r="U41" i="1"/>
  <c r="J8" i="1"/>
  <c r="J44" i="1"/>
  <c r="J14" i="1"/>
  <c r="J35" i="1"/>
  <c r="J28" i="1"/>
  <c r="J20" i="1"/>
  <c r="J21" i="1"/>
  <c r="J12" i="1"/>
  <c r="J27" i="1"/>
  <c r="J45" i="1"/>
  <c r="J46" i="1"/>
  <c r="J30" i="1"/>
  <c r="J36" i="1"/>
  <c r="J37" i="1"/>
  <c r="J22" i="1"/>
  <c r="J15" i="1"/>
  <c r="J47" i="1"/>
  <c r="J26" i="1"/>
  <c r="J31" i="1"/>
  <c r="J11" i="1"/>
  <c r="J23" i="1"/>
  <c r="J6" i="1"/>
  <c r="J18" i="1"/>
  <c r="J42" i="1"/>
  <c r="J43" i="1"/>
  <c r="J7" i="1"/>
  <c r="J13" i="1"/>
  <c r="J38" i="1"/>
  <c r="J39" i="1"/>
  <c r="J10" i="1"/>
  <c r="X43" i="1"/>
  <c r="X7" i="1"/>
  <c r="X47" i="1"/>
  <c r="X11" i="1"/>
  <c r="Q20" i="1"/>
  <c r="X30" i="1"/>
  <c r="X8" i="1"/>
  <c r="Q41" i="1"/>
  <c r="Q13" i="1"/>
  <c r="J16" i="1"/>
  <c r="Q22" i="1"/>
  <c r="X17" i="1"/>
  <c r="AG46" i="1"/>
  <c r="U34" i="1"/>
  <c r="AG24" i="1"/>
  <c r="U31" i="1"/>
  <c r="U12" i="1"/>
  <c r="U32" i="1"/>
  <c r="AG48" i="1"/>
  <c r="X32" i="1"/>
  <c r="U20" i="1"/>
  <c r="Q31" i="1"/>
  <c r="X37" i="1"/>
  <c r="AG17" i="1"/>
  <c r="AG37" i="1"/>
  <c r="U27" i="1"/>
  <c r="AG12" i="1"/>
  <c r="AG6" i="1"/>
  <c r="X36" i="1"/>
  <c r="J48" i="1"/>
  <c r="U26" i="1"/>
  <c r="U45" i="1"/>
  <c r="U10" i="1"/>
  <c r="U44" i="1"/>
  <c r="U39" i="1"/>
  <c r="U14" i="1"/>
  <c r="Q25" i="1"/>
  <c r="AG30" i="1"/>
  <c r="AG43" i="1"/>
  <c r="U30" i="1"/>
  <c r="Q34" i="1"/>
  <c r="AG10" i="1"/>
  <c r="U13" i="1"/>
  <c r="U25" i="1"/>
  <c r="X42" i="1"/>
  <c r="U8" i="1"/>
  <c r="X25" i="1"/>
  <c r="Q32" i="1"/>
  <c r="X46" i="1"/>
  <c r="X18" i="1"/>
  <c r="AG33" i="1"/>
  <c r="U17" i="1"/>
  <c r="U48" i="1"/>
  <c r="U19" i="1"/>
  <c r="Q37" i="1"/>
  <c r="X48" i="1"/>
  <c r="U9" i="1"/>
  <c r="AG8" i="1"/>
  <c r="U22" i="1"/>
  <c r="Q26" i="1"/>
  <c r="Q10" i="1"/>
  <c r="Q36" i="1"/>
  <c r="Q43" i="1"/>
  <c r="X31" i="1"/>
  <c r="U35" i="1"/>
  <c r="X16" i="1"/>
  <c r="X40" i="1"/>
  <c r="U42" i="1"/>
  <c r="U15" i="1"/>
  <c r="X9" i="1"/>
  <c r="X20" i="1"/>
  <c r="X26" i="1"/>
  <c r="X44" i="1"/>
  <c r="X14" i="1"/>
  <c r="X35" i="1"/>
  <c r="X34" i="1"/>
  <c r="X10" i="1"/>
  <c r="X22" i="1"/>
  <c r="X28" i="1"/>
  <c r="X38" i="1"/>
  <c r="AG18" i="1"/>
  <c r="AG45" i="1"/>
  <c r="U33" i="1"/>
  <c r="Q17" i="1"/>
  <c r="AG19" i="1"/>
  <c r="X23" i="1"/>
  <c r="AG38" i="1"/>
  <c r="AG41" i="1"/>
  <c r="Q45" i="1"/>
  <c r="U29" i="1"/>
  <c r="AG36" i="1"/>
  <c r="U36" i="1"/>
  <c r="X45" i="1"/>
  <c r="X21" i="1"/>
  <c r="Q40" i="1"/>
  <c r="U6" i="1"/>
  <c r="X27" i="1"/>
  <c r="U18" i="1"/>
  <c r="U37" i="1"/>
  <c r="J19" i="1"/>
  <c r="Q24" i="1"/>
  <c r="AG31" i="1"/>
  <c r="AG7" i="1"/>
  <c r="U7" i="1"/>
  <c r="U47" i="1"/>
  <c r="X13" i="1"/>
  <c r="U16" i="1"/>
  <c r="Q27" i="1"/>
  <c r="Q18" i="1"/>
  <c r="Q12" i="1"/>
  <c r="J17" i="1"/>
  <c r="AG42" i="1"/>
  <c r="Q28" i="1"/>
  <c r="U46" i="1"/>
  <c r="X12" i="1"/>
  <c r="Q44" i="1"/>
  <c r="J25" i="1"/>
  <c r="X19" i="1"/>
  <c r="Q29" i="1"/>
  <c r="X33" i="1"/>
  <c r="Q16" i="1"/>
  <c r="U21" i="1"/>
  <c r="J40" i="1"/>
  <c r="J9" i="1"/>
  <c r="AG39" i="1"/>
  <c r="Q19" i="1"/>
  <c r="AG23" i="1"/>
  <c r="AG28" i="1"/>
  <c r="AG27" i="1"/>
  <c r="U23" i="1"/>
  <c r="U40" i="1"/>
  <c r="Q35" i="1"/>
  <c r="U43" i="1"/>
  <c r="X39" i="1"/>
  <c r="Q11" i="1"/>
  <c r="U28" i="1"/>
  <c r="AG16" i="1"/>
  <c r="Q42" i="1"/>
  <c r="J32" i="1"/>
  <c r="Q9" i="1"/>
  <c r="AG47" i="1"/>
  <c r="Q33" i="1"/>
  <c r="AG9" i="1"/>
  <c r="Q8" i="1"/>
  <c r="Q7" i="1"/>
  <c r="Q47" i="1"/>
  <c r="Q6" i="1"/>
  <c r="Q38" i="1"/>
  <c r="Q23" i="1"/>
  <c r="Q14" i="1"/>
  <c r="Q39" i="1"/>
  <c r="Q15" i="1"/>
  <c r="Q21" i="1"/>
  <c r="Q46" i="1"/>
  <c r="AG29" i="1"/>
  <c r="X29" i="1"/>
  <c r="AG40" i="1"/>
  <c r="X41" i="1"/>
  <c r="J24" i="1"/>
  <c r="X15" i="1"/>
  <c r="X6" i="1"/>
  <c r="J29" i="1"/>
  <c r="U11" i="1"/>
  <c r="AG34" i="1"/>
  <c r="AG13" i="1"/>
  <c r="AG26" i="1"/>
  <c r="AG20" i="1"/>
  <c r="AG14" i="1"/>
  <c r="AG11" i="1"/>
  <c r="AG44" i="1"/>
  <c r="X24" i="1"/>
  <c r="J33" i="1"/>
  <c r="AG22" i="1"/>
  <c r="J41" i="1"/>
  <c r="Z5" i="1" l="1"/>
  <c r="AC5" i="1"/>
  <c r="P5" i="1" l="1"/>
  <c r="W5" i="1" l="1"/>
  <c r="T5" i="1"/>
  <c r="I5" i="1"/>
</calcChain>
</file>

<file path=xl/sharedStrings.xml><?xml version="1.0" encoding="utf-8"?>
<sst xmlns="http://schemas.openxmlformats.org/spreadsheetml/2006/main" count="151" uniqueCount="121">
  <si>
    <t>従業者数</t>
  </si>
  <si>
    <t>世帯</t>
  </si>
  <si>
    <t>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</si>
  <si>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</si>
  <si>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</si>
  <si>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</si>
  <si>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</si>
  <si>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</si>
  <si>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</si>
  <si>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</si>
  <si>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</si>
  <si>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</si>
  <si>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</si>
  <si>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</si>
  <si>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</si>
  <si>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</si>
  <si>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</si>
  <si>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</si>
  <si>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</si>
  <si>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</si>
  <si>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</si>
  <si>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</si>
  <si>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</si>
  <si>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</si>
  <si>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</si>
  <si>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</si>
  <si>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</si>
  <si>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</si>
  <si>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</si>
  <si>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東大阪市</t>
  </si>
  <si>
    <t>泉南市</t>
  </si>
  <si>
    <t>四條畷市　</t>
  </si>
  <si>
    <t>交野市</t>
  </si>
  <si>
    <t>大阪狭山市</t>
  </si>
  <si>
    <t>阪南市</t>
  </si>
  <si>
    <t>島本町</t>
  </si>
  <si>
    <t>豊能町</t>
  </si>
  <si>
    <t>能勢町</t>
  </si>
  <si>
    <t>忠岡町</t>
  </si>
  <si>
    <t>熊取町</t>
  </si>
  <si>
    <t>田尻町</t>
  </si>
  <si>
    <t>岬町</t>
  </si>
  <si>
    <t>太子町</t>
  </si>
  <si>
    <t>河南町</t>
  </si>
  <si>
    <t>千早赤阪村</t>
  </si>
  <si>
    <t>資料出所</t>
  </si>
  <si>
    <t>国土地理院</t>
  </si>
  <si>
    <t>事業所数</t>
    <phoneticPr fontId="3"/>
  </si>
  <si>
    <t>市 　町　 村</t>
    <phoneticPr fontId="3"/>
  </si>
  <si>
    <t xml:space="preserve">件 </t>
    <phoneticPr fontId="3"/>
  </si>
  <si>
    <t xml:space="preserve">所 </t>
    <phoneticPr fontId="3"/>
  </si>
  <si>
    <t xml:space="preserve">人 </t>
    <phoneticPr fontId="3"/>
  </si>
  <si>
    <t>台</t>
    <rPh sb="0" eb="1">
      <t>ダイ</t>
    </rPh>
    <phoneticPr fontId="3"/>
  </si>
  <si>
    <t xml:space="preserve">％ </t>
    <phoneticPr fontId="3"/>
  </si>
  <si>
    <t>経営耕地面積</t>
  </si>
  <si>
    <t xml:space="preserve">戸 </t>
    <phoneticPr fontId="3"/>
  </si>
  <si>
    <t xml:space="preserve">ha </t>
    <phoneticPr fontId="3"/>
  </si>
  <si>
    <t>百万円</t>
    <rPh sb="0" eb="3">
      <t>ヒャクマンエン</t>
    </rPh>
    <phoneticPr fontId="3"/>
  </si>
  <si>
    <t>大阪府統計課</t>
    <rPh sb="0" eb="3">
      <t>オオサカフ</t>
    </rPh>
    <rPh sb="3" eb="5">
      <t>トウケイ</t>
    </rPh>
    <rPh sb="5" eb="6">
      <t>カ</t>
    </rPh>
    <phoneticPr fontId="3"/>
  </si>
  <si>
    <t>交通事故
発生件数</t>
    <rPh sb="0" eb="1">
      <t>コウ</t>
    </rPh>
    <rPh sb="1" eb="2">
      <t>ツウ</t>
    </rPh>
    <rPh sb="2" eb="3">
      <t>コト</t>
    </rPh>
    <rPh sb="3" eb="4">
      <t>コ</t>
    </rPh>
    <rPh sb="5" eb="6">
      <t>ハツ</t>
    </rPh>
    <rPh sb="6" eb="7">
      <t>ショウ</t>
    </rPh>
    <rPh sb="7" eb="8">
      <t>ケン</t>
    </rPh>
    <rPh sb="8" eb="9">
      <t>スウ</t>
    </rPh>
    <phoneticPr fontId="3"/>
  </si>
  <si>
    <t>65歳以上</t>
    <rPh sb="2" eb="5">
      <t>サイイジョウ</t>
    </rPh>
    <phoneticPr fontId="3"/>
  </si>
  <si>
    <t>15歳未満</t>
    <rPh sb="2" eb="3">
      <t>サイ</t>
    </rPh>
    <rPh sb="3" eb="5">
      <t>ミマン</t>
    </rPh>
    <phoneticPr fontId="3"/>
  </si>
  <si>
    <t>自然増減</t>
    <rPh sb="0" eb="2">
      <t>シゼン</t>
    </rPh>
    <rPh sb="2" eb="4">
      <t>ゾウゲン</t>
    </rPh>
    <phoneticPr fontId="3"/>
  </si>
  <si>
    <t>社会増減</t>
    <rPh sb="0" eb="2">
      <t>シャカイ</t>
    </rPh>
    <rPh sb="2" eb="4">
      <t>ゾウゲン</t>
    </rPh>
    <phoneticPr fontId="3"/>
  </si>
  <si>
    <t>(財)自動車
検査登録情報協会</t>
    <phoneticPr fontId="3"/>
  </si>
  <si>
    <t>面　　積</t>
    <phoneticPr fontId="3"/>
  </si>
  <si>
    <t>世　帯　数</t>
    <phoneticPr fontId="3"/>
  </si>
  <si>
    <t>総　数</t>
    <phoneticPr fontId="3"/>
  </si>
  <si>
    <t>男　　性</t>
    <rPh sb="0" eb="1">
      <t>オトコ</t>
    </rPh>
    <rPh sb="3" eb="4">
      <t>セイ</t>
    </rPh>
    <phoneticPr fontId="3"/>
  </si>
  <si>
    <t>女　性</t>
    <rPh sb="0" eb="1">
      <t>オンナ</t>
    </rPh>
    <rPh sb="2" eb="3">
      <t>セイ</t>
    </rPh>
    <phoneticPr fontId="3"/>
  </si>
  <si>
    <t>人口密度</t>
    <rPh sb="0" eb="2">
      <t>ジンコウ</t>
    </rPh>
    <rPh sb="2" eb="4">
      <t>ミツド</t>
    </rPh>
    <phoneticPr fontId="3"/>
  </si>
  <si>
    <t>順</t>
    <rPh sb="0" eb="1">
      <t>ジュン</t>
    </rPh>
    <phoneticPr fontId="3"/>
  </si>
  <si>
    <t>所</t>
    <rPh sb="0" eb="1">
      <t>トコロ</t>
    </rPh>
    <phoneticPr fontId="3"/>
  </si>
  <si>
    <t>人口１万人当たり</t>
    <rPh sb="0" eb="2">
      <t>ジンコウ</t>
    </rPh>
    <rPh sb="3" eb="5">
      <t>マンニン</t>
    </rPh>
    <rPh sb="5" eb="6">
      <t>ア</t>
    </rPh>
    <phoneticPr fontId="3"/>
  </si>
  <si>
    <t>万円</t>
    <rPh sb="0" eb="1">
      <t>マン</t>
    </rPh>
    <rPh sb="1" eb="2">
      <t>エン</t>
    </rPh>
    <phoneticPr fontId="3"/>
  </si>
  <si>
    <t>百万円</t>
    <rPh sb="0" eb="1">
      <t>ヒャク</t>
    </rPh>
    <rPh sb="1" eb="2">
      <t>マン</t>
    </rPh>
    <rPh sb="2" eb="3">
      <t>エン</t>
    </rPh>
    <phoneticPr fontId="3"/>
  </si>
  <si>
    <t>総農家数</t>
    <phoneticPr fontId="3"/>
  </si>
  <si>
    <t>出　荷　額</t>
    <rPh sb="0" eb="1">
      <t>デ</t>
    </rPh>
    <rPh sb="2" eb="3">
      <t>ニ</t>
    </rPh>
    <rPh sb="4" eb="5">
      <t>ガク</t>
    </rPh>
    <phoneticPr fontId="3"/>
  </si>
  <si>
    <t>販　売　額</t>
    <rPh sb="0" eb="1">
      <t>ハン</t>
    </rPh>
    <rPh sb="2" eb="3">
      <t>バイ</t>
    </rPh>
    <rPh sb="4" eb="5">
      <t>ガク</t>
    </rPh>
    <phoneticPr fontId="3"/>
  </si>
  <si>
    <t>対世帯数比率</t>
    <rPh sb="0" eb="1">
      <t>タイ</t>
    </rPh>
    <rPh sb="1" eb="4">
      <t>セタイスウ</t>
    </rPh>
    <rPh sb="4" eb="6">
      <t>ヒリツ</t>
    </rPh>
    <phoneticPr fontId="3"/>
  </si>
  <si>
    <t>％</t>
    <phoneticPr fontId="3"/>
  </si>
  <si>
    <t>車　両　数</t>
    <rPh sb="0" eb="1">
      <t>クルマ</t>
    </rPh>
    <rPh sb="2" eb="3">
      <t>リョウ</t>
    </rPh>
    <rPh sb="4" eb="5">
      <t>スウ</t>
    </rPh>
    <phoneticPr fontId="3"/>
  </si>
  <si>
    <t>決算額</t>
    <rPh sb="0" eb="1">
      <t>ケツ</t>
    </rPh>
    <rPh sb="1" eb="2">
      <t>サン</t>
    </rPh>
    <rPh sb="2" eb="3">
      <t>ガク</t>
    </rPh>
    <phoneticPr fontId="3"/>
  </si>
  <si>
    <t>人口１人当たり</t>
    <rPh sb="0" eb="2">
      <t>ジンコウ</t>
    </rPh>
    <rPh sb="3" eb="4">
      <t>ニン</t>
    </rPh>
    <rPh sb="4" eb="5">
      <t>ア</t>
    </rPh>
    <phoneticPr fontId="3"/>
  </si>
  <si>
    <t>住民税　　負担額</t>
    <rPh sb="0" eb="3">
      <t>ジュウミンゼイ</t>
    </rPh>
    <rPh sb="5" eb="8">
      <t>フタンガク</t>
    </rPh>
    <phoneticPr fontId="3"/>
  </si>
  <si>
    <t>対決算額比率</t>
    <rPh sb="0" eb="1">
      <t>タイ</t>
    </rPh>
    <rPh sb="1" eb="4">
      <t>ケッサンガク</t>
    </rPh>
    <rPh sb="4" eb="6">
      <t>ヒリツ</t>
    </rPh>
    <phoneticPr fontId="3"/>
  </si>
  <si>
    <t>大阪府統計課</t>
    <phoneticPr fontId="3"/>
  </si>
  <si>
    <t>大 阪 府 市 町 村 の 主 要 指 標</t>
    <rPh sb="0" eb="1">
      <t>ダイ</t>
    </rPh>
    <rPh sb="2" eb="3">
      <t>サカ</t>
    </rPh>
    <rPh sb="4" eb="5">
      <t>フ</t>
    </rPh>
    <rPh sb="6" eb="7">
      <t>シ</t>
    </rPh>
    <rPh sb="8" eb="9">
      <t>マチ</t>
    </rPh>
    <rPh sb="10" eb="11">
      <t>ムラ</t>
    </rPh>
    <rPh sb="14" eb="15">
      <t>シュ</t>
    </rPh>
    <rPh sb="16" eb="17">
      <t>ヨウ</t>
    </rPh>
    <rPh sb="18" eb="19">
      <t>ユビ</t>
    </rPh>
    <rPh sb="20" eb="21">
      <t>シルベ</t>
    </rPh>
    <phoneticPr fontId="3"/>
  </si>
  <si>
    <t>大阪府総数</t>
    <rPh sb="0" eb="3">
      <t>オ</t>
    </rPh>
    <phoneticPr fontId="3"/>
  </si>
  <si>
    <t>藤井寺市</t>
    <phoneticPr fontId="3"/>
  </si>
  <si>
    <t>(注)</t>
    <phoneticPr fontId="3"/>
  </si>
  <si>
    <t>(1) 計数(量)の単位未満は、四捨五入を原則としているため、総数(量)と内訳の合計とが一致しないことがある。</t>
    <rPh sb="4" eb="6">
      <t>ケイスウ</t>
    </rPh>
    <rPh sb="7" eb="8">
      <t>リョウ</t>
    </rPh>
    <rPh sb="10" eb="12">
      <t>タンイ</t>
    </rPh>
    <rPh sb="12" eb="14">
      <t>ミマン</t>
    </rPh>
    <rPh sb="16" eb="20">
      <t>シシャゴニュウ</t>
    </rPh>
    <rPh sb="21" eb="23">
      <t>ゲンソク</t>
    </rPh>
    <rPh sb="31" eb="33">
      <t>ソウスウ</t>
    </rPh>
    <rPh sb="34" eb="35">
      <t>リョウ</t>
    </rPh>
    <rPh sb="37" eb="39">
      <t>ウチワケ</t>
    </rPh>
    <rPh sb="40" eb="42">
      <t>ゴウケイ</t>
    </rPh>
    <rPh sb="44" eb="46">
      <t>イッチ</t>
    </rPh>
    <phoneticPr fontId="2"/>
  </si>
  <si>
    <t>････南河内地区を構成する市町村</t>
    <rPh sb="4" eb="7">
      <t>ミナミカワチ</t>
    </rPh>
    <rPh sb="7" eb="9">
      <t>チク</t>
    </rPh>
    <rPh sb="10" eb="12">
      <t>コウセイ</t>
    </rPh>
    <rPh sb="14" eb="17">
      <t>シチョウソン</t>
    </rPh>
    <phoneticPr fontId="3"/>
  </si>
  <si>
    <r>
      <t>km</t>
    </r>
    <r>
      <rPr>
        <vertAlign val="superscript"/>
        <sz val="11"/>
        <color theme="1" tint="0.34998626667073579"/>
        <rFont val="ＭＳ Ｐゴシック"/>
        <family val="3"/>
        <charset val="128"/>
        <scheme val="minor"/>
      </rPr>
      <t>2</t>
    </r>
    <phoneticPr fontId="3"/>
  </si>
  <si>
    <r>
      <t>人/km</t>
    </r>
    <r>
      <rPr>
        <vertAlign val="superscript"/>
        <sz val="11"/>
        <color theme="1" tint="0.34998626667073579"/>
        <rFont val="ＭＳ Ｐゴシック"/>
        <family val="3"/>
        <charset val="128"/>
        <scheme val="minor"/>
      </rPr>
      <t>2</t>
    </r>
    <rPh sb="0" eb="1">
      <t>ニン</t>
    </rPh>
    <phoneticPr fontId="3"/>
  </si>
  <si>
    <t>(単位)</t>
    <rPh sb="1" eb="3">
      <t>タンイ</t>
    </rPh>
    <phoneticPr fontId="3"/>
  </si>
  <si>
    <t>(2021.10.1)</t>
    <phoneticPr fontId="3"/>
  </si>
  <si>
    <t>人　　　　　口　　　　　　　　　　　　　　　　　　　　　　　　　　(2021.10.1)</t>
    <phoneticPr fontId="3"/>
  </si>
  <si>
    <r>
      <t xml:space="preserve">人 口 増 減 数
</t>
    </r>
    <r>
      <rPr>
        <sz val="10"/>
        <rFont val="ＭＳ Ｐゴシック"/>
        <family val="3"/>
        <charset val="128"/>
        <scheme val="minor"/>
      </rPr>
      <t>(2020.10～2021.9)</t>
    </r>
    <rPh sb="0" eb="1">
      <t>ヒト</t>
    </rPh>
    <rPh sb="2" eb="3">
      <t>クチ</t>
    </rPh>
    <rPh sb="4" eb="5">
      <t>ゾウ</t>
    </rPh>
    <rPh sb="6" eb="7">
      <t>ゲン</t>
    </rPh>
    <rPh sb="8" eb="9">
      <t>スウ</t>
    </rPh>
    <phoneticPr fontId="3"/>
  </si>
  <si>
    <t>-</t>
    <phoneticPr fontId="3"/>
  </si>
  <si>
    <t>人　口　割　合
（2020.10.1)</t>
    <rPh sb="0" eb="1">
      <t>ヒト</t>
    </rPh>
    <rPh sb="2" eb="3">
      <t>クチ</t>
    </rPh>
    <rPh sb="4" eb="5">
      <t>ワリ</t>
    </rPh>
    <rPh sb="6" eb="7">
      <t>ゴウ</t>
    </rPh>
    <phoneticPr fontId="3"/>
  </si>
  <si>
    <t>民 営 事 業 所 　　　　　　　　 (2016.6.1)</t>
    <rPh sb="0" eb="1">
      <t>タミ</t>
    </rPh>
    <rPh sb="2" eb="3">
      <t>エイ</t>
    </rPh>
    <rPh sb="4" eb="5">
      <t>コト</t>
    </rPh>
    <rPh sb="6" eb="7">
      <t>ギョウ</t>
    </rPh>
    <rPh sb="8" eb="9">
      <t>ショ</t>
    </rPh>
    <phoneticPr fontId="3"/>
  </si>
  <si>
    <t>製 造 品 出 荷 額 等　(2020年)</t>
    <rPh sb="0" eb="1">
      <t>セイ</t>
    </rPh>
    <rPh sb="2" eb="3">
      <t>ツクリ</t>
    </rPh>
    <rPh sb="4" eb="5">
      <t>ヒン</t>
    </rPh>
    <rPh sb="6" eb="7">
      <t>デ</t>
    </rPh>
    <rPh sb="8" eb="9">
      <t>ニ</t>
    </rPh>
    <rPh sb="10" eb="11">
      <t>ガク</t>
    </rPh>
    <rPh sb="12" eb="13">
      <t>トウ</t>
    </rPh>
    <rPh sb="19" eb="20">
      <t>ネン</t>
    </rPh>
    <phoneticPr fontId="3"/>
  </si>
  <si>
    <t>年 間 商 品 販 売 額　(2015年)</t>
    <rPh sb="0" eb="1">
      <t>トシ</t>
    </rPh>
    <rPh sb="2" eb="3">
      <t>アイダ</t>
    </rPh>
    <rPh sb="4" eb="5">
      <t>ショウ</t>
    </rPh>
    <rPh sb="6" eb="7">
      <t>ヒン</t>
    </rPh>
    <rPh sb="8" eb="9">
      <t>ハン</t>
    </rPh>
    <rPh sb="10" eb="11">
      <t>バイ</t>
    </rPh>
    <rPh sb="12" eb="13">
      <t>ガク</t>
    </rPh>
    <rPh sb="19" eb="20">
      <t>ネン</t>
    </rPh>
    <phoneticPr fontId="3"/>
  </si>
  <si>
    <t>農　　　　　業　　　　　　　　　　　　　　　　　(2020.2.1)</t>
    <phoneticPr fontId="3"/>
  </si>
  <si>
    <t>自動車保有車両総数　　　　　　　　　　　　(2020年度）</t>
    <rPh sb="0" eb="3">
      <t>ジドウシャ</t>
    </rPh>
    <rPh sb="3" eb="5">
      <t>ホユウ</t>
    </rPh>
    <rPh sb="5" eb="7">
      <t>シャリョウ</t>
    </rPh>
    <rPh sb="7" eb="9">
      <t>ソウスウ</t>
    </rPh>
    <phoneticPr fontId="3"/>
  </si>
  <si>
    <t>対全面積比率</t>
    <rPh sb="0" eb="1">
      <t>タイ</t>
    </rPh>
    <rPh sb="1" eb="2">
      <t>ゼン</t>
    </rPh>
    <rPh sb="2" eb="4">
      <t>メンセキ</t>
    </rPh>
    <rPh sb="4" eb="6">
      <t>ヒリツ</t>
    </rPh>
    <phoneticPr fontId="3"/>
  </si>
  <si>
    <t>普通会計歳出決算額　　　　(2020年度）</t>
    <phoneticPr fontId="3"/>
  </si>
  <si>
    <t>個人住民税負担額　　　　　　（2020年度）</t>
    <rPh sb="0" eb="2">
      <t>コジン</t>
    </rPh>
    <rPh sb="2" eb="5">
      <t>ジュウミンゼイ</t>
    </rPh>
    <rPh sb="5" eb="7">
      <t>フタン</t>
    </rPh>
    <rPh sb="7" eb="8">
      <t>ガク</t>
    </rPh>
    <phoneticPr fontId="3"/>
  </si>
  <si>
    <t>（2020年）</t>
    <phoneticPr fontId="3"/>
  </si>
  <si>
    <t>刑法犯認知件数　　　　　　　　　　　　(2020年）</t>
    <rPh sb="0" eb="3">
      <t>ケイホウハン</t>
    </rPh>
    <rPh sb="3" eb="5">
      <t>ニンチ</t>
    </rPh>
    <rPh sb="5" eb="7">
      <t>ケンスウ</t>
    </rPh>
    <phoneticPr fontId="3"/>
  </si>
  <si>
    <t>件</t>
    <rPh sb="0" eb="1">
      <t>ケン</t>
    </rPh>
    <phoneticPr fontId="3"/>
  </si>
  <si>
    <t>認知件数</t>
    <rPh sb="0" eb="2">
      <t>ニンチ</t>
    </rPh>
    <rPh sb="2" eb="4">
      <t>ケンスウ</t>
    </rPh>
    <phoneticPr fontId="3"/>
  </si>
  <si>
    <t>大阪府警察本部</t>
    <phoneticPr fontId="3"/>
  </si>
  <si>
    <t>大阪府市町村課・大阪府徴税対策課</t>
    <rPh sb="8" eb="10">
      <t>オオサカ</t>
    </rPh>
    <rPh sb="10" eb="11">
      <t>フ</t>
    </rPh>
    <phoneticPr fontId="3"/>
  </si>
  <si>
    <t>経済産業省</t>
    <phoneticPr fontId="3"/>
  </si>
  <si>
    <t>総務省・経済産業省</t>
    <rPh sb="0" eb="3">
      <t>ソウムショウ</t>
    </rPh>
    <rPh sb="4" eb="6">
      <t>ケイザイ</t>
    </rPh>
    <rPh sb="6" eb="9">
      <t>サンギョウショウ</t>
    </rPh>
    <phoneticPr fontId="3"/>
  </si>
  <si>
    <t>総務省統計局</t>
    <phoneticPr fontId="3"/>
  </si>
  <si>
    <t>(5) 「自動車保有車両総数」････総数は登録地不明等107台を含む。　　　(6)「刑法犯認知件数」････総数は発生地不明等110件を含む。</t>
    <rPh sb="58" eb="60">
      <t>ハッセイ</t>
    </rPh>
    <rPh sb="67" eb="68">
      <t>ケン</t>
    </rPh>
    <phoneticPr fontId="3"/>
  </si>
  <si>
    <t>(2) 「面積」････大阪市及び豊中市の面積は豊中市及び淀川区の境界が未定のため参考数値。　　(3) 「人口割合」････年齢不詳は含まない。　　　(4) 「製造品出荷額等」････従業者４人以上の事業所。</t>
    <rPh sb="5" eb="7">
      <t>メンセキ</t>
    </rPh>
    <rPh sb="12" eb="15">
      <t>オオサカシ</t>
    </rPh>
    <rPh sb="15" eb="16">
      <t>オヨ</t>
    </rPh>
    <rPh sb="21" eb="23">
      <t>メンセキ</t>
    </rPh>
    <rPh sb="24" eb="27">
      <t>トヨナカシ</t>
    </rPh>
    <rPh sb="27" eb="28">
      <t>オヨ</t>
    </rPh>
    <rPh sb="36" eb="37">
      <t>ミ</t>
    </rPh>
    <rPh sb="53" eb="55">
      <t>ジンコウ</t>
    </rPh>
    <rPh sb="55" eb="57">
      <t>ワリアイ</t>
    </rPh>
    <rPh sb="62" eb="64">
      <t>ネンレイ</t>
    </rPh>
    <rPh sb="64" eb="66">
      <t>フショウ</t>
    </rPh>
    <rPh sb="67" eb="68">
      <t>フク</t>
    </rPh>
    <phoneticPr fontId="2"/>
  </si>
  <si>
    <t>令和３年度大阪府統計年鑑(令和4年3月刊行)付録「市町村の主要指標」より</t>
    <rPh sb="0" eb="2">
      <t>レイワ</t>
    </rPh>
    <rPh sb="3" eb="5">
      <t>ネンド</t>
    </rPh>
    <rPh sb="5" eb="8">
      <t>オ</t>
    </rPh>
    <rPh sb="8" eb="10">
      <t>トウケイ</t>
    </rPh>
    <rPh sb="10" eb="12">
      <t>ネンカン</t>
    </rPh>
    <rPh sb="13" eb="15">
      <t>レイワ</t>
    </rPh>
    <rPh sb="16" eb="17">
      <t>ネン</t>
    </rPh>
    <rPh sb="18" eb="19">
      <t>ツキ</t>
    </rPh>
    <rPh sb="19" eb="21">
      <t>カンコウ</t>
    </rPh>
    <rPh sb="22" eb="24">
      <t>フロク</t>
    </rPh>
    <rPh sb="25" eb="28">
      <t>シチョウソン</t>
    </rPh>
    <rPh sb="29" eb="31">
      <t>シュヨウ</t>
    </rPh>
    <rPh sb="31" eb="33">
      <t>シヒョウ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</si>
</sst>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Red]\(#,##0\)"/>
    <numFmt numFmtId="177" formatCode="0.0_);[Red]\(0.0\)"/>
    <numFmt numFmtId="178" formatCode="#,##0_ "/>
    <numFmt numFmtId="179" formatCode="0.0%"/>
    <numFmt numFmtId="180" formatCode="0_ "/>
    <numFmt numFmtId="181" formatCode="0.00_);[Red]\(0.00\)"/>
    <numFmt numFmtId="182" formatCode="0.0_ "/>
    <numFmt numFmtId="183" formatCode="0.00_ "/>
    <numFmt numFmtId="184" formatCode="##,###,###,###,###,##0;&quot;-&quot;#,###,###,###,###,##0"/>
    <numFmt numFmtId="186" formatCode="#,###,###;;&quot;-&quot;"/>
    <numFmt numFmtId="187" formatCode="#,##0,"/>
    <numFmt numFmtId="188" formatCode="#,##0.00,"/>
    <numFmt numFmtId="195" formatCode="#,##0.0;[Red]\-#,##0.0"/>
    <numFmt numFmtId="196" formatCode="#,##0.0_ "/>
  </numFmts>
  <fonts count="26"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1"/>
      <name val="HGPｺﾞｼｯｸM"/>
      <family val="3"/>
      <charset val="128"/>
    </font>
    <font>
      <b/>
      <sz val="11"/>
      <name val="HGPｺﾞｼｯｸM"/>
      <family val="3"/>
      <charset val="128"/>
    </font>
    <font>
      <b/>
      <sz val="11"/>
      <color rgb="FF0000FF"/>
      <name val="HGPｺﾞｼｯｸM"/>
      <family val="3"/>
      <charset val="128"/>
    </font>
    <font>
      <b/>
      <sz val="18"/>
      <name val="HGPｺﾞｼｯｸM"/>
      <family val="3"/>
      <charset val="128"/>
    </font>
    <font>
      <sz val="18"/>
      <name val="ＭＳ Ｐゴシック"/>
      <family val="3"/>
      <charset val="128"/>
    </font>
    <font>
      <b/>
      <sz val="11"/>
      <name val="ＭＳ ゴシック"/>
      <family val="3"/>
      <charset val="128"/>
    </font>
    <font>
      <sz val="11"/>
      <name val="ＭＳ ゴシック"/>
      <family val="3"/>
      <charset val="128"/>
    </font>
    <font>
      <sz val="12"/>
      <name val="ＭＳ ゴシック"/>
      <family val="3"/>
      <charset val="128"/>
    </font>
    <font>
      <sz val="11"/>
      <color indexed="8"/>
      <name val="ＭＳ ゴシック"/>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b/>
      <sz val="11"/>
      <color rgb="FF0000FF"/>
      <name val="ＭＳ ゴシック"/>
      <family val="3"/>
      <charset val="128"/>
    </font>
    <font>
      <sz val="11"/>
      <color rgb="FF0000FF"/>
      <name val="ＭＳ ゴシック"/>
      <family val="3"/>
      <charset val="128"/>
    </font>
    <font>
      <sz val="11"/>
      <color rgb="FFEE0000"/>
      <name val="ＭＳ Ｐゴシック"/>
      <family val="3"/>
      <charset val="128"/>
      <scheme val="minor"/>
    </font>
    <font>
      <b/>
      <sz val="11"/>
      <color rgb="FFEE0000"/>
      <name val="ＭＳ Ｐゴシック"/>
      <family val="3"/>
      <charset val="128"/>
      <scheme val="minor"/>
    </font>
    <font>
      <b/>
      <sz val="12"/>
      <name val="ＭＳ ゴシック"/>
      <family val="3"/>
      <charset val="128"/>
    </font>
    <font>
      <b/>
      <sz val="11"/>
      <color indexed="8"/>
      <name val="ＭＳ ゴシック"/>
      <family val="3"/>
      <charset val="128"/>
    </font>
    <font>
      <sz val="11"/>
      <color theme="1" tint="0.249977111117893"/>
      <name val="ＭＳ ゴシック"/>
      <family val="3"/>
      <charset val="128"/>
    </font>
    <font>
      <sz val="11"/>
      <color theme="1" tint="0.249977111117893"/>
      <name val="ＭＳ Ｐゴシック"/>
      <family val="3"/>
      <charset val="128"/>
    </font>
    <font>
      <sz val="11"/>
      <color theme="1" tint="0.34998626667073579"/>
      <name val="ＭＳ Ｐゴシック"/>
      <family val="3"/>
      <charset val="128"/>
      <scheme val="minor"/>
    </font>
    <font>
      <vertAlign val="superscript"/>
      <sz val="11"/>
      <color theme="1" tint="0.34998626667073579"/>
      <name val="ＭＳ Ｐゴシック"/>
      <family val="3"/>
      <charset val="128"/>
      <scheme val="minor"/>
    </font>
  </fonts>
  <fills count="1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theme="7" tint="0.79998168889431442"/>
        <bgColor indexed="64"/>
      </patternFill>
    </fill>
    <fill>
      <patternFill patternType="solid">
        <fgColor rgb="FFFFE1FF"/>
        <bgColor indexed="64"/>
      </patternFill>
    </fill>
    <fill>
      <patternFill patternType="solid">
        <fgColor theme="0" tint="-0.14996795556505021"/>
        <bgColor indexed="64"/>
      </patternFill>
    </fill>
    <fill>
      <patternFill patternType="solid">
        <fgColor rgb="FFD5FFBD"/>
        <bgColor indexed="64"/>
      </patternFill>
    </fill>
    <fill>
      <patternFill patternType="solid">
        <fgColor rgb="FFDCD9FF"/>
        <bgColor indexed="64"/>
      </patternFill>
    </fill>
    <fill>
      <patternFill patternType="solid">
        <fgColor rgb="FFE4DFEC"/>
        <bgColor indexed="64"/>
      </patternFill>
    </fill>
    <fill>
      <patternFill patternType="solid">
        <fgColor rgb="FFD1FFD1"/>
        <bgColor indexed="64"/>
      </patternFill>
    </fill>
    <fill>
      <patternFill patternType="solid">
        <fgColor rgb="FFFFEBF9"/>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indexed="64"/>
      </right>
      <top style="thin">
        <color theme="1" tint="0.24994659260841701"/>
      </top>
      <bottom style="thin">
        <color theme="1" tint="0.24994659260841701"/>
      </bottom>
      <diagonal/>
    </border>
    <border>
      <left style="thin">
        <color theme="1" tint="0.24994659260841701"/>
      </left>
      <right style="thin">
        <color indexed="64"/>
      </right>
      <top style="thin">
        <color theme="1" tint="0.24994659260841701"/>
      </top>
      <bottom style="thin">
        <color indexed="64"/>
      </bottom>
      <diagonal/>
    </border>
    <border>
      <left style="thin">
        <color theme="1" tint="0.24994659260841701"/>
      </left>
      <right style="thin">
        <color indexed="64"/>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4" fillId="0" borderId="0" xfId="0" applyFont="1" applyFill="1" applyAlignment="1">
      <alignment horizontal="center" vertical="center"/>
    </xf>
    <xf numFmtId="0" fontId="4" fillId="0" borderId="0" xfId="0" applyFont="1">
      <alignment vertical="center"/>
    </xf>
    <xf numFmtId="0" fontId="4" fillId="0" borderId="0" xfId="0" applyFont="1" applyFill="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Border="1" applyAlignment="1">
      <alignment vertical="center"/>
    </xf>
    <xf numFmtId="3" fontId="5" fillId="7" borderId="0" xfId="1" applyNumberFormat="1" applyFont="1" applyFill="1">
      <alignment vertical="center"/>
    </xf>
    <xf numFmtId="3" fontId="5" fillId="7" borderId="15" xfId="1" applyNumberFormat="1" applyFont="1" applyFill="1" applyBorder="1">
      <alignment vertical="center"/>
    </xf>
    <xf numFmtId="3" fontId="5" fillId="7" borderId="23" xfId="1" applyNumberFormat="1" applyFont="1" applyFill="1" applyBorder="1" applyAlignment="1">
      <alignment horizontal="right" vertical="center"/>
    </xf>
    <xf numFmtId="3" fontId="5" fillId="7" borderId="0" xfId="1" applyNumberFormat="1" applyFont="1" applyFill="1" applyBorder="1">
      <alignment vertical="center"/>
    </xf>
    <xf numFmtId="10" fontId="6" fillId="7" borderId="18" xfId="1" applyNumberFormat="1" applyFont="1" applyFill="1" applyBorder="1">
      <alignment vertical="center"/>
    </xf>
    <xf numFmtId="179" fontId="6" fillId="7" borderId="27" xfId="1" applyNumberFormat="1" applyFont="1" applyFill="1" applyBorder="1">
      <alignment vertical="center"/>
    </xf>
    <xf numFmtId="184" fontId="10" fillId="0" borderId="30" xfId="0" quotePrefix="1" applyNumberFormat="1" applyFont="1" applyFill="1" applyBorder="1" applyAlignment="1">
      <alignment horizontal="right" vertical="center"/>
    </xf>
    <xf numFmtId="184" fontId="10" fillId="11" borderId="30" xfId="0" quotePrefix="1" applyNumberFormat="1" applyFont="1" applyFill="1" applyBorder="1" applyAlignment="1">
      <alignment horizontal="right" vertical="center"/>
    </xf>
    <xf numFmtId="184" fontId="10" fillId="11" borderId="31" xfId="0" quotePrefix="1" applyNumberFormat="1" applyFont="1" applyFill="1" applyBorder="1" applyAlignment="1">
      <alignment horizontal="right" vertical="center"/>
    </xf>
    <xf numFmtId="184" fontId="11" fillId="0" borderId="28" xfId="0" quotePrefix="1" applyNumberFormat="1" applyFont="1" applyFill="1" applyBorder="1" applyAlignment="1">
      <alignment horizontal="right" vertical="center"/>
    </xf>
    <xf numFmtId="184" fontId="11" fillId="11" borderId="28" xfId="0" quotePrefix="1" applyNumberFormat="1" applyFont="1" applyFill="1" applyBorder="1" applyAlignment="1">
      <alignment horizontal="right" vertical="center"/>
    </xf>
    <xf numFmtId="184" fontId="11" fillId="11" borderId="29" xfId="0" quotePrefix="1" applyNumberFormat="1" applyFont="1" applyFill="1" applyBorder="1" applyAlignment="1">
      <alignment horizontal="right" vertical="center"/>
    </xf>
    <xf numFmtId="184" fontId="10" fillId="0" borderId="28" xfId="0" quotePrefix="1" applyNumberFormat="1" applyFont="1" applyFill="1" applyBorder="1" applyAlignment="1">
      <alignment horizontal="right" vertical="center"/>
    </xf>
    <xf numFmtId="184" fontId="10" fillId="11" borderId="28" xfId="0" quotePrefix="1" applyNumberFormat="1" applyFont="1" applyFill="1" applyBorder="1" applyAlignment="1">
      <alignment horizontal="right" vertical="center"/>
    </xf>
    <xf numFmtId="184" fontId="10" fillId="11" borderId="29" xfId="0" quotePrefix="1" applyNumberFormat="1" applyFont="1" applyFill="1" applyBorder="1" applyAlignment="1">
      <alignment horizontal="right" vertical="center"/>
    </xf>
    <xf numFmtId="186" fontId="10" fillId="0" borderId="25" xfId="0" applyNumberFormat="1" applyFont="1" applyFill="1" applyBorder="1" applyAlignment="1">
      <alignment horizontal="right" vertical="center"/>
    </xf>
    <xf numFmtId="0" fontId="13" fillId="9"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5" borderId="20" xfId="0" applyFont="1" applyFill="1" applyBorder="1" applyAlignment="1">
      <alignment horizontal="center" vertical="center"/>
    </xf>
    <xf numFmtId="0" fontId="13" fillId="5" borderId="1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 xfId="0" applyFont="1" applyFill="1" applyBorder="1" applyAlignment="1">
      <alignment horizontal="center" vertical="center" shrinkToFit="1"/>
    </xf>
    <xf numFmtId="0" fontId="14" fillId="2" borderId="2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2" borderId="1" xfId="0" applyFont="1" applyFill="1" applyBorder="1" applyAlignment="1">
      <alignment horizontal="center" vertical="center"/>
    </xf>
    <xf numFmtId="0" fontId="14" fillId="2" borderId="1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5" fillId="2" borderId="22" xfId="0" applyFont="1" applyFill="1" applyBorder="1" applyAlignment="1">
      <alignment horizontal="center" vertical="center" wrapText="1" shrinkToFit="1"/>
    </xf>
    <xf numFmtId="3" fontId="5" fillId="12" borderId="15" xfId="1" applyNumberFormat="1" applyFont="1" applyFill="1" applyBorder="1" applyAlignment="1">
      <alignment horizontal="right" vertical="center"/>
    </xf>
    <xf numFmtId="3" fontId="5" fillId="12" borderId="23" xfId="1" applyNumberFormat="1" applyFont="1" applyFill="1" applyBorder="1">
      <alignment vertical="center"/>
    </xf>
    <xf numFmtId="3" fontId="16" fillId="12" borderId="18" xfId="1" applyNumberFormat="1" applyFont="1" applyFill="1" applyBorder="1" applyAlignment="1">
      <alignment horizontal="right" vertical="center"/>
    </xf>
    <xf numFmtId="3" fontId="17" fillId="3" borderId="18" xfId="1" applyNumberFormat="1" applyFont="1" applyFill="1" applyBorder="1" applyAlignment="1">
      <alignment horizontal="right" vertical="center"/>
    </xf>
    <xf numFmtId="3" fontId="17" fillId="0" borderId="18" xfId="1" applyNumberFormat="1" applyFont="1" applyBorder="1" applyAlignment="1">
      <alignment vertical="center"/>
    </xf>
    <xf numFmtId="3" fontId="17" fillId="3" borderId="18" xfId="1" applyNumberFormat="1" applyFont="1" applyFill="1" applyBorder="1" applyAlignment="1">
      <alignment vertical="center"/>
    </xf>
    <xf numFmtId="3" fontId="16" fillId="8" borderId="18" xfId="1" applyNumberFormat="1" applyFont="1" applyFill="1" applyBorder="1" applyAlignment="1">
      <alignment vertical="center"/>
    </xf>
    <xf numFmtId="3" fontId="17" fillId="3" borderId="19" xfId="1" applyNumberFormat="1" applyFont="1" applyFill="1" applyBorder="1" applyAlignment="1">
      <alignment vertical="center"/>
    </xf>
    <xf numFmtId="3" fontId="18" fillId="3" borderId="23" xfId="1" applyNumberFormat="1" applyFont="1" applyFill="1" applyBorder="1" applyAlignment="1">
      <alignment horizontal="right" vertical="center"/>
    </xf>
    <xf numFmtId="3" fontId="18" fillId="0" borderId="23" xfId="1" applyNumberFormat="1" applyFont="1" applyFill="1" applyBorder="1" applyAlignment="1">
      <alignment horizontal="right" vertical="center"/>
    </xf>
    <xf numFmtId="3" fontId="18" fillId="6" borderId="23" xfId="1" applyNumberFormat="1" applyFont="1" applyFill="1" applyBorder="1" applyAlignment="1">
      <alignment horizontal="right" vertical="center"/>
    </xf>
    <xf numFmtId="3" fontId="19" fillId="8" borderId="23" xfId="1" applyNumberFormat="1" applyFont="1" applyFill="1" applyBorder="1" applyAlignment="1">
      <alignment horizontal="right" vertical="center"/>
    </xf>
    <xf numFmtId="3" fontId="18" fillId="6" borderId="24" xfId="1" applyNumberFormat="1" applyFont="1" applyFill="1" applyBorder="1" applyAlignment="1">
      <alignment horizontal="right" vertical="center"/>
    </xf>
    <xf numFmtId="3" fontId="18" fillId="3" borderId="15" xfId="1" applyNumberFormat="1" applyFont="1" applyFill="1" applyBorder="1" applyAlignment="1">
      <alignment horizontal="right" vertical="center"/>
    </xf>
    <xf numFmtId="3" fontId="18" fillId="0" borderId="15" xfId="1" applyNumberFormat="1" applyFont="1" applyBorder="1" applyAlignment="1">
      <alignment vertical="center"/>
    </xf>
    <xf numFmtId="3" fontId="18" fillId="3" borderId="15" xfId="1" applyNumberFormat="1" applyFont="1" applyFill="1" applyBorder="1" applyAlignment="1">
      <alignment vertical="center"/>
    </xf>
    <xf numFmtId="3" fontId="19" fillId="8" borderId="15" xfId="1" applyNumberFormat="1" applyFont="1" applyFill="1" applyBorder="1" applyAlignment="1">
      <alignment vertical="center"/>
    </xf>
    <xf numFmtId="3" fontId="18" fillId="3" borderId="14" xfId="1" applyNumberFormat="1" applyFont="1" applyFill="1" applyBorder="1" applyAlignment="1">
      <alignment vertical="center"/>
    </xf>
    <xf numFmtId="3" fontId="9" fillId="12" borderId="0" xfId="1" applyNumberFormat="1" applyFont="1" applyFill="1" applyAlignment="1">
      <alignment horizontal="right" vertical="center"/>
    </xf>
    <xf numFmtId="3" fontId="9" fillId="12" borderId="15" xfId="1" applyNumberFormat="1" applyFont="1" applyFill="1" applyBorder="1" applyAlignment="1">
      <alignment horizontal="right" vertical="center"/>
    </xf>
    <xf numFmtId="177" fontId="9" fillId="12" borderId="15" xfId="0" applyNumberFormat="1" applyFont="1" applyFill="1" applyBorder="1" applyAlignment="1">
      <alignment vertical="center"/>
    </xf>
    <xf numFmtId="3" fontId="9" fillId="12" borderId="0" xfId="1" applyNumberFormat="1" applyFont="1" applyFill="1">
      <alignment vertical="center"/>
    </xf>
    <xf numFmtId="3" fontId="16" fillId="12" borderId="23" xfId="1" applyNumberFormat="1" applyFont="1" applyFill="1" applyBorder="1">
      <alignment vertical="center"/>
    </xf>
    <xf numFmtId="3" fontId="10" fillId="3" borderId="0" xfId="1" applyNumberFormat="1" applyFont="1" applyFill="1" applyAlignment="1">
      <alignment horizontal="right" vertical="center"/>
    </xf>
    <xf numFmtId="3" fontId="10" fillId="3" borderId="15" xfId="1" applyNumberFormat="1" applyFont="1" applyFill="1" applyBorder="1" applyAlignment="1">
      <alignment horizontal="right" vertical="center"/>
    </xf>
    <xf numFmtId="177" fontId="10" fillId="3" borderId="15" xfId="0" applyNumberFormat="1" applyFont="1" applyFill="1" applyBorder="1" applyAlignment="1">
      <alignment vertical="center"/>
    </xf>
    <xf numFmtId="3" fontId="10" fillId="3" borderId="0" xfId="1" applyNumberFormat="1" applyFont="1" applyFill="1">
      <alignment vertical="center"/>
    </xf>
    <xf numFmtId="3" fontId="17" fillId="3" borderId="23" xfId="1" applyNumberFormat="1" applyFont="1" applyFill="1" applyBorder="1">
      <alignment vertical="center"/>
    </xf>
    <xf numFmtId="3" fontId="10" fillId="0" borderId="0" xfId="1" applyNumberFormat="1" applyFont="1" applyAlignment="1">
      <alignment vertical="center"/>
    </xf>
    <xf numFmtId="3" fontId="10" fillId="0" borderId="15" xfId="1" applyNumberFormat="1" applyFont="1" applyBorder="1" applyAlignment="1">
      <alignment vertical="center"/>
    </xf>
    <xf numFmtId="177" fontId="10" fillId="0" borderId="15" xfId="0" applyNumberFormat="1" applyFont="1" applyBorder="1" applyAlignment="1">
      <alignment vertical="center"/>
    </xf>
    <xf numFmtId="3" fontId="10" fillId="0" borderId="0" xfId="1" applyNumberFormat="1" applyFont="1" applyAlignment="1">
      <alignment horizontal="right" vertical="center"/>
    </xf>
    <xf numFmtId="3" fontId="17" fillId="0" borderId="23" xfId="1" applyNumberFormat="1" applyFont="1" applyBorder="1" applyAlignment="1">
      <alignment horizontal="right" vertical="center"/>
    </xf>
    <xf numFmtId="3" fontId="10" fillId="0" borderId="0" xfId="1" applyNumberFormat="1" applyFont="1">
      <alignment vertical="center"/>
    </xf>
    <xf numFmtId="3" fontId="17" fillId="0" borderId="23" xfId="1" applyNumberFormat="1" applyFont="1" applyBorder="1">
      <alignment vertical="center"/>
    </xf>
    <xf numFmtId="3" fontId="10" fillId="3" borderId="0" xfId="1" applyNumberFormat="1" applyFont="1" applyFill="1" applyAlignment="1">
      <alignment vertical="center"/>
    </xf>
    <xf numFmtId="3" fontId="10" fillId="3" borderId="15" xfId="1" applyNumberFormat="1" applyFont="1" applyFill="1" applyBorder="1" applyAlignment="1">
      <alignment vertical="center"/>
    </xf>
    <xf numFmtId="3" fontId="9" fillId="8" borderId="0" xfId="1" applyNumberFormat="1" applyFont="1" applyFill="1" applyAlignment="1">
      <alignment vertical="center"/>
    </xf>
    <xf numFmtId="3" fontId="9" fillId="8" borderId="15" xfId="1" applyNumberFormat="1" applyFont="1" applyFill="1" applyBorder="1" applyAlignment="1">
      <alignment vertical="center"/>
    </xf>
    <xf numFmtId="177" fontId="9" fillId="8" borderId="15" xfId="0" applyNumberFormat="1" applyFont="1" applyFill="1" applyBorder="1" applyAlignment="1">
      <alignment vertical="center"/>
    </xf>
    <xf numFmtId="3" fontId="9" fillId="8" borderId="0" xfId="1" applyNumberFormat="1" applyFont="1" applyFill="1">
      <alignment vertical="center"/>
    </xf>
    <xf numFmtId="3" fontId="16" fillId="8" borderId="23" xfId="1" applyNumberFormat="1" applyFont="1" applyFill="1" applyBorder="1">
      <alignment vertical="center"/>
    </xf>
    <xf numFmtId="3" fontId="10" fillId="0" borderId="0" xfId="1" applyNumberFormat="1" applyFont="1" applyFill="1">
      <alignment vertical="center"/>
    </xf>
    <xf numFmtId="3" fontId="17" fillId="0" borderId="23" xfId="1" applyNumberFormat="1" applyFont="1" applyFill="1" applyBorder="1">
      <alignment vertical="center"/>
    </xf>
    <xf numFmtId="3" fontId="10" fillId="3" borderId="14" xfId="1" applyNumberFormat="1" applyFont="1" applyFill="1" applyBorder="1" applyAlignment="1">
      <alignment vertical="center"/>
    </xf>
    <xf numFmtId="177" fontId="10" fillId="3" borderId="14" xfId="0" applyNumberFormat="1" applyFont="1" applyFill="1" applyBorder="1" applyAlignment="1">
      <alignment vertical="center"/>
    </xf>
    <xf numFmtId="3" fontId="17" fillId="3" borderId="24" xfId="1" applyNumberFormat="1" applyFont="1" applyFill="1" applyBorder="1">
      <alignment vertical="center"/>
    </xf>
    <xf numFmtId="3" fontId="18" fillId="3" borderId="23" xfId="1" applyNumberFormat="1" applyFont="1" applyFill="1" applyBorder="1">
      <alignment vertical="center"/>
    </xf>
    <xf numFmtId="3" fontId="18" fillId="0" borderId="23" xfId="1" applyNumberFormat="1" applyFont="1" applyBorder="1" applyAlignment="1">
      <alignment horizontal="right" vertical="center"/>
    </xf>
    <xf numFmtId="3" fontId="18" fillId="0" borderId="23" xfId="1" applyNumberFormat="1" applyFont="1" applyBorder="1">
      <alignment vertical="center"/>
    </xf>
    <xf numFmtId="3" fontId="19" fillId="8" borderId="23" xfId="1" applyNumberFormat="1" applyFont="1" applyFill="1" applyBorder="1">
      <alignment vertical="center"/>
    </xf>
    <xf numFmtId="3" fontId="18" fillId="0" borderId="23" xfId="1" applyNumberFormat="1" applyFont="1" applyFill="1" applyBorder="1">
      <alignment vertical="center"/>
    </xf>
    <xf numFmtId="3" fontId="18" fillId="3" borderId="24" xfId="1" applyNumberFormat="1" applyFont="1" applyFill="1" applyBorder="1">
      <alignment vertical="center"/>
    </xf>
    <xf numFmtId="3" fontId="9" fillId="12" borderId="15" xfId="1" applyNumberFormat="1" applyFont="1" applyFill="1" applyBorder="1">
      <alignment vertical="center"/>
    </xf>
    <xf numFmtId="3" fontId="16" fillId="7" borderId="23" xfId="1" applyNumberFormat="1" applyFont="1" applyFill="1" applyBorder="1">
      <alignment vertical="center"/>
    </xf>
    <xf numFmtId="3" fontId="10" fillId="3" borderId="15" xfId="1" applyNumberFormat="1" applyFont="1" applyFill="1" applyBorder="1">
      <alignment vertical="center"/>
    </xf>
    <xf numFmtId="3" fontId="10" fillId="0" borderId="15" xfId="1" applyNumberFormat="1" applyFont="1" applyBorder="1" applyAlignment="1">
      <alignment horizontal="right" vertical="center"/>
    </xf>
    <xf numFmtId="3" fontId="10" fillId="0" borderId="0" xfId="1" applyNumberFormat="1" applyFont="1" applyFill="1" applyAlignment="1">
      <alignment horizontal="right" vertical="center"/>
    </xf>
    <xf numFmtId="3" fontId="17" fillId="0" borderId="23" xfId="1" applyNumberFormat="1" applyFont="1" applyFill="1" applyBorder="1" applyAlignment="1">
      <alignment horizontal="right" vertical="center"/>
    </xf>
    <xf numFmtId="3" fontId="10" fillId="0" borderId="15" xfId="1" applyNumberFormat="1" applyFont="1" applyBorder="1">
      <alignment vertical="center"/>
    </xf>
    <xf numFmtId="3" fontId="17" fillId="6" borderId="23" xfId="1" applyNumberFormat="1" applyFont="1" applyFill="1" applyBorder="1">
      <alignment vertical="center"/>
    </xf>
    <xf numFmtId="3" fontId="9" fillId="8" borderId="15" xfId="1" applyNumberFormat="1" applyFont="1" applyFill="1" applyBorder="1">
      <alignment vertical="center"/>
    </xf>
    <xf numFmtId="3" fontId="10" fillId="0" borderId="15" xfId="1" applyNumberFormat="1" applyFont="1" applyFill="1" applyBorder="1">
      <alignment vertical="center"/>
    </xf>
    <xf numFmtId="3" fontId="10" fillId="3" borderId="14" xfId="1" applyNumberFormat="1" applyFont="1" applyFill="1" applyBorder="1">
      <alignment vertical="center"/>
    </xf>
    <xf numFmtId="3" fontId="18" fillId="3" borderId="15" xfId="1" applyNumberFormat="1" applyFont="1" applyFill="1" applyBorder="1">
      <alignment vertical="center"/>
    </xf>
    <xf numFmtId="3" fontId="18" fillId="0" borderId="15" xfId="1" applyNumberFormat="1" applyFont="1" applyFill="1" applyBorder="1" applyAlignment="1">
      <alignment horizontal="right" vertical="center"/>
    </xf>
    <xf numFmtId="3" fontId="18" fillId="0" borderId="15" xfId="1" applyNumberFormat="1" applyFont="1" applyFill="1" applyBorder="1">
      <alignment vertical="center"/>
    </xf>
    <xf numFmtId="3" fontId="18" fillId="6" borderId="15" xfId="1" applyNumberFormat="1" applyFont="1" applyFill="1" applyBorder="1">
      <alignment vertical="center"/>
    </xf>
    <xf numFmtId="3" fontId="19" fillId="8" borderId="15" xfId="1" applyNumberFormat="1" applyFont="1" applyFill="1" applyBorder="1">
      <alignment vertical="center"/>
    </xf>
    <xf numFmtId="3" fontId="18" fillId="3" borderId="14" xfId="1" applyNumberFormat="1" applyFont="1" applyFill="1" applyBorder="1">
      <alignment vertical="center"/>
    </xf>
    <xf numFmtId="3" fontId="9" fillId="7" borderId="9" xfId="1" applyNumberFormat="1" applyFont="1" applyFill="1" applyBorder="1">
      <alignment vertical="center"/>
    </xf>
    <xf numFmtId="3" fontId="10" fillId="3" borderId="9" xfId="1" applyNumberFormat="1" applyFont="1" applyFill="1" applyBorder="1" applyAlignment="1">
      <alignment vertical="center"/>
    </xf>
    <xf numFmtId="3" fontId="17" fillId="3" borderId="23" xfId="1" applyNumberFormat="1" applyFont="1" applyFill="1" applyBorder="1" applyAlignment="1">
      <alignment vertical="center"/>
    </xf>
    <xf numFmtId="3" fontId="10" fillId="0" borderId="9" xfId="1" applyNumberFormat="1" applyFont="1" applyBorder="1" applyAlignment="1">
      <alignment horizontal="right" vertical="center"/>
    </xf>
    <xf numFmtId="3" fontId="10" fillId="6" borderId="9" xfId="1" applyNumberFormat="1" applyFont="1" applyFill="1" applyBorder="1" applyAlignment="1">
      <alignment horizontal="right" vertical="center"/>
    </xf>
    <xf numFmtId="3" fontId="17" fillId="6" borderId="23" xfId="1" applyNumberFormat="1" applyFont="1" applyFill="1" applyBorder="1" applyAlignment="1">
      <alignment horizontal="right" vertical="center"/>
    </xf>
    <xf numFmtId="3" fontId="10" fillId="3" borderId="9" xfId="1" applyNumberFormat="1" applyFont="1" applyFill="1" applyBorder="1" applyAlignment="1">
      <alignment horizontal="right" vertical="center"/>
    </xf>
    <xf numFmtId="3" fontId="17" fillId="3" borderId="23" xfId="1" applyNumberFormat="1" applyFont="1" applyFill="1" applyBorder="1" applyAlignment="1">
      <alignment horizontal="right" vertical="center"/>
    </xf>
    <xf numFmtId="3" fontId="9" fillId="8" borderId="9" xfId="1" applyNumberFormat="1" applyFont="1" applyFill="1" applyBorder="1" applyAlignment="1">
      <alignment horizontal="right" vertical="center"/>
    </xf>
    <xf numFmtId="3" fontId="16" fillId="8" borderId="23" xfId="1" applyNumberFormat="1" applyFont="1" applyFill="1" applyBorder="1" applyAlignment="1">
      <alignment horizontal="right" vertical="center"/>
    </xf>
    <xf numFmtId="3" fontId="10" fillId="3" borderId="13" xfId="1" applyNumberFormat="1" applyFont="1" applyFill="1" applyBorder="1" applyAlignment="1">
      <alignment horizontal="right" vertical="center"/>
    </xf>
    <xf numFmtId="3" fontId="17" fillId="3" borderId="24" xfId="1" applyNumberFormat="1" applyFont="1" applyFill="1" applyBorder="1" applyAlignment="1">
      <alignment horizontal="right" vertical="center"/>
    </xf>
    <xf numFmtId="183" fontId="16" fillId="7" borderId="23" xfId="1" applyNumberFormat="1" applyFont="1" applyFill="1" applyBorder="1">
      <alignment vertical="center"/>
    </xf>
    <xf numFmtId="176" fontId="10" fillId="3" borderId="9" xfId="1" applyNumberFormat="1" applyFont="1" applyFill="1" applyBorder="1" applyAlignment="1">
      <alignment horizontal="right" vertical="center"/>
    </xf>
    <xf numFmtId="183" fontId="17" fillId="3" borderId="23" xfId="1" applyNumberFormat="1" applyFont="1" applyFill="1" applyBorder="1" applyAlignment="1">
      <alignment horizontal="right" vertical="center"/>
    </xf>
    <xf numFmtId="176" fontId="10" fillId="0" borderId="9" xfId="1" applyNumberFormat="1" applyFont="1" applyBorder="1" applyAlignment="1">
      <alignment horizontal="right" vertical="center"/>
    </xf>
    <xf numFmtId="183" fontId="17" fillId="0" borderId="23" xfId="1" applyNumberFormat="1" applyFont="1" applyBorder="1" applyAlignment="1">
      <alignment horizontal="right" vertical="center"/>
    </xf>
    <xf numFmtId="176" fontId="9" fillId="8" borderId="9" xfId="1" applyNumberFormat="1" applyFont="1" applyFill="1" applyBorder="1" applyAlignment="1">
      <alignment horizontal="right" vertical="center"/>
    </xf>
    <xf numFmtId="183" fontId="16" fillId="8" borderId="23" xfId="1" applyNumberFormat="1" applyFont="1" applyFill="1" applyBorder="1" applyAlignment="1">
      <alignment horizontal="right" vertical="center"/>
    </xf>
    <xf numFmtId="176" fontId="10" fillId="3" borderId="13" xfId="1" applyNumberFormat="1" applyFont="1" applyFill="1" applyBorder="1" applyAlignment="1">
      <alignment horizontal="right" vertical="center"/>
    </xf>
    <xf numFmtId="183" fontId="17" fillId="3" borderId="24" xfId="1" applyNumberFormat="1" applyFont="1" applyFill="1" applyBorder="1" applyAlignment="1">
      <alignment horizontal="right" vertical="center"/>
    </xf>
    <xf numFmtId="3" fontId="9" fillId="7" borderId="25" xfId="1" applyNumberFormat="1" applyFont="1" applyFill="1" applyBorder="1">
      <alignment vertical="center"/>
    </xf>
    <xf numFmtId="181" fontId="16" fillId="7" borderId="0" xfId="1" applyNumberFormat="1" applyFont="1" applyFill="1" applyBorder="1">
      <alignment vertical="center"/>
    </xf>
    <xf numFmtId="176" fontId="10" fillId="3" borderId="25" xfId="1" applyNumberFormat="1" applyFont="1" applyFill="1" applyBorder="1">
      <alignment vertical="center"/>
    </xf>
    <xf numFmtId="181" fontId="17" fillId="3" borderId="0" xfId="1" applyNumberFormat="1" applyFont="1" applyFill="1" applyBorder="1">
      <alignment vertical="center"/>
    </xf>
    <xf numFmtId="176" fontId="10" fillId="0" borderId="25" xfId="1" applyNumberFormat="1" applyFont="1" applyBorder="1">
      <alignment vertical="center"/>
    </xf>
    <xf numFmtId="181" fontId="17" fillId="0" borderId="0" xfId="1" applyNumberFormat="1" applyFont="1" applyBorder="1">
      <alignment vertical="center"/>
    </xf>
    <xf numFmtId="176" fontId="9" fillId="8" borderId="25" xfId="1" applyNumberFormat="1" applyFont="1" applyFill="1" applyBorder="1">
      <alignment vertical="center"/>
    </xf>
    <xf numFmtId="181" fontId="16" fillId="8" borderId="0" xfId="1" applyNumberFormat="1" applyFont="1" applyFill="1" applyBorder="1">
      <alignment vertical="center"/>
    </xf>
    <xf numFmtId="176" fontId="10" fillId="0" borderId="25" xfId="1" applyNumberFormat="1" applyFont="1" applyFill="1" applyBorder="1">
      <alignment vertical="center"/>
    </xf>
    <xf numFmtId="181" fontId="17" fillId="0" borderId="0" xfId="1" applyNumberFormat="1" applyFont="1" applyFill="1" applyBorder="1">
      <alignment vertical="center"/>
    </xf>
    <xf numFmtId="176" fontId="10" fillId="3" borderId="26" xfId="1" applyNumberFormat="1" applyFont="1" applyFill="1" applyBorder="1">
      <alignment vertical="center"/>
    </xf>
    <xf numFmtId="186" fontId="10" fillId="6" borderId="25" xfId="0" applyNumberFormat="1" applyFont="1" applyFill="1" applyBorder="1" applyAlignment="1">
      <alignment horizontal="right" vertical="center"/>
    </xf>
    <xf numFmtId="3" fontId="17" fillId="6" borderId="23" xfId="1" applyNumberFormat="1" applyFont="1" applyFill="1" applyBorder="1" applyAlignment="1">
      <alignment vertical="center"/>
    </xf>
    <xf numFmtId="3" fontId="17" fillId="0" borderId="23" xfId="1" applyNumberFormat="1" applyFont="1" applyFill="1" applyBorder="1" applyAlignment="1">
      <alignment vertical="center"/>
    </xf>
    <xf numFmtId="3" fontId="16" fillId="8" borderId="23" xfId="1" applyNumberFormat="1" applyFont="1" applyFill="1" applyBorder="1" applyAlignment="1">
      <alignment vertical="center"/>
    </xf>
    <xf numFmtId="186" fontId="10" fillId="6" borderId="26" xfId="0" applyNumberFormat="1" applyFont="1" applyFill="1" applyBorder="1" applyAlignment="1">
      <alignment horizontal="right" vertical="center"/>
    </xf>
    <xf numFmtId="3" fontId="17" fillId="6" borderId="24" xfId="1" applyNumberFormat="1" applyFont="1" applyFill="1" applyBorder="1" applyAlignment="1">
      <alignment vertical="center"/>
    </xf>
    <xf numFmtId="188" fontId="16" fillId="7" borderId="23" xfId="1" applyNumberFormat="1" applyFont="1" applyFill="1" applyBorder="1">
      <alignment vertical="center"/>
    </xf>
    <xf numFmtId="187" fontId="12" fillId="6" borderId="0" xfId="0" applyNumberFormat="1" applyFont="1" applyFill="1" applyAlignment="1">
      <alignment horizontal="right" vertical="center"/>
    </xf>
    <xf numFmtId="188" fontId="17" fillId="3" borderId="23" xfId="1" applyNumberFormat="1" applyFont="1" applyFill="1" applyBorder="1" applyAlignment="1">
      <alignment vertical="center"/>
    </xf>
    <xf numFmtId="187" fontId="12" fillId="0" borderId="0" xfId="0" applyNumberFormat="1" applyFont="1" applyFill="1" applyAlignment="1">
      <alignment horizontal="right" vertical="center"/>
    </xf>
    <xf numFmtId="188" fontId="17" fillId="0" borderId="23" xfId="1" applyNumberFormat="1" applyFont="1" applyBorder="1" applyAlignment="1">
      <alignment vertical="center"/>
    </xf>
    <xf numFmtId="188" fontId="16" fillId="8" borderId="23" xfId="1" applyNumberFormat="1" applyFont="1" applyFill="1" applyBorder="1" applyAlignment="1">
      <alignment vertical="center"/>
    </xf>
    <xf numFmtId="188" fontId="17" fillId="3" borderId="24" xfId="1" applyNumberFormat="1" applyFont="1" applyFill="1" applyBorder="1" applyAlignment="1">
      <alignment vertical="center"/>
    </xf>
    <xf numFmtId="187" fontId="9" fillId="7" borderId="9" xfId="1" applyNumberFormat="1" applyFont="1" applyFill="1" applyBorder="1">
      <alignment vertical="center"/>
    </xf>
    <xf numFmtId="182" fontId="16" fillId="7" borderId="23" xfId="1" applyNumberFormat="1" applyFont="1" applyFill="1" applyBorder="1">
      <alignment vertical="center"/>
    </xf>
    <xf numFmtId="187" fontId="10" fillId="3" borderId="9" xfId="1" applyNumberFormat="1" applyFont="1" applyFill="1" applyBorder="1" applyAlignment="1">
      <alignment vertical="center"/>
    </xf>
    <xf numFmtId="182" fontId="17" fillId="3" borderId="23" xfId="1" applyNumberFormat="1" applyFont="1" applyFill="1" applyBorder="1" applyAlignment="1">
      <alignment vertical="center"/>
    </xf>
    <xf numFmtId="187" fontId="10" fillId="0" borderId="9" xfId="1" applyNumberFormat="1" applyFont="1" applyBorder="1" applyAlignment="1">
      <alignment vertical="center"/>
    </xf>
    <xf numFmtId="182" fontId="17" fillId="0" borderId="23" xfId="1" applyNumberFormat="1" applyFont="1" applyBorder="1" applyAlignment="1">
      <alignment vertical="center"/>
    </xf>
    <xf numFmtId="187" fontId="9" fillId="8" borderId="9" xfId="1" applyNumberFormat="1" applyFont="1" applyFill="1" applyBorder="1" applyAlignment="1">
      <alignment vertical="center"/>
    </xf>
    <xf numFmtId="182" fontId="16" fillId="8" borderId="23" xfId="1" applyNumberFormat="1" applyFont="1" applyFill="1" applyBorder="1" applyAlignment="1">
      <alignment vertical="center"/>
    </xf>
    <xf numFmtId="187" fontId="10" fillId="3" borderId="13" xfId="1" applyNumberFormat="1" applyFont="1" applyFill="1" applyBorder="1" applyAlignment="1">
      <alignment vertical="center"/>
    </xf>
    <xf numFmtId="182" fontId="17" fillId="3" borderId="24" xfId="1" applyNumberFormat="1" applyFont="1" applyFill="1" applyBorder="1" applyAlignment="1">
      <alignment vertical="center"/>
    </xf>
    <xf numFmtId="3" fontId="9" fillId="7" borderId="7" xfId="1" applyNumberFormat="1" applyFont="1" applyFill="1" applyBorder="1">
      <alignment vertical="center"/>
    </xf>
    <xf numFmtId="3" fontId="10" fillId="3" borderId="7" xfId="1" applyNumberFormat="1" applyFont="1" applyFill="1" applyBorder="1" applyAlignment="1">
      <alignment vertical="center"/>
    </xf>
    <xf numFmtId="3" fontId="10" fillId="0" borderId="7" xfId="1" applyNumberFormat="1" applyFont="1" applyBorder="1" applyAlignment="1">
      <alignment vertical="center"/>
    </xf>
    <xf numFmtId="3" fontId="9" fillId="8" borderId="7" xfId="1" applyNumberFormat="1" applyFont="1" applyFill="1" applyBorder="1" applyAlignment="1">
      <alignment vertical="center"/>
    </xf>
    <xf numFmtId="3" fontId="10" fillId="3" borderId="6" xfId="1" applyNumberFormat="1" applyFont="1" applyFill="1" applyBorder="1" applyAlignment="1">
      <alignment vertical="center"/>
    </xf>
    <xf numFmtId="3" fontId="18" fillId="3" borderId="0" xfId="1" applyNumberFormat="1" applyFont="1" applyFill="1" applyBorder="1" applyAlignment="1">
      <alignment vertical="center"/>
    </xf>
    <xf numFmtId="3" fontId="18" fillId="0" borderId="0" xfId="1" applyNumberFormat="1" applyFont="1" applyBorder="1" applyAlignment="1">
      <alignment horizontal="right" vertical="center"/>
    </xf>
    <xf numFmtId="3" fontId="18" fillId="6" borderId="0" xfId="1" applyNumberFormat="1" applyFont="1" applyFill="1" applyBorder="1" applyAlignment="1">
      <alignment horizontal="right" vertical="center"/>
    </xf>
    <xf numFmtId="3" fontId="18" fillId="3" borderId="0" xfId="1" applyNumberFormat="1" applyFont="1" applyFill="1" applyBorder="1" applyAlignment="1">
      <alignment horizontal="right" vertical="center"/>
    </xf>
    <xf numFmtId="3" fontId="19" fillId="8" borderId="0" xfId="1" applyNumberFormat="1" applyFont="1" applyFill="1" applyBorder="1" applyAlignment="1">
      <alignment horizontal="right" vertical="center"/>
    </xf>
    <xf numFmtId="3" fontId="18" fillId="3" borderId="1" xfId="1" applyNumberFormat="1" applyFont="1" applyFill="1" applyBorder="1" applyAlignment="1">
      <alignment horizontal="right" vertical="center"/>
    </xf>
    <xf numFmtId="180" fontId="18" fillId="3" borderId="18" xfId="1" applyNumberFormat="1" applyFont="1" applyFill="1" applyBorder="1" applyAlignment="1">
      <alignment horizontal="right" vertical="center"/>
    </xf>
    <xf numFmtId="180" fontId="18" fillId="0" borderId="18" xfId="1" applyNumberFormat="1" applyFont="1" applyBorder="1" applyAlignment="1">
      <alignment horizontal="right" vertical="center"/>
    </xf>
    <xf numFmtId="180" fontId="19" fillId="8" borderId="18" xfId="1" applyNumberFormat="1" applyFont="1" applyFill="1" applyBorder="1" applyAlignment="1">
      <alignment horizontal="right" vertical="center"/>
    </xf>
    <xf numFmtId="180" fontId="18" fillId="3" borderId="19" xfId="1" applyNumberFormat="1" applyFont="1" applyFill="1" applyBorder="1" applyAlignment="1">
      <alignment horizontal="right" vertical="center"/>
    </xf>
    <xf numFmtId="176" fontId="18" fillId="3" borderId="15" xfId="1" applyNumberFormat="1" applyFont="1" applyFill="1" applyBorder="1">
      <alignment vertical="center"/>
    </xf>
    <xf numFmtId="176" fontId="18" fillId="0" borderId="15" xfId="1" applyNumberFormat="1" applyFont="1" applyBorder="1">
      <alignment vertical="center"/>
    </xf>
    <xf numFmtId="176" fontId="18" fillId="6" borderId="15" xfId="1" applyNumberFormat="1" applyFont="1" applyFill="1" applyBorder="1">
      <alignment vertical="center"/>
    </xf>
    <xf numFmtId="176" fontId="19" fillId="8" borderId="15" xfId="1" applyNumberFormat="1" applyFont="1" applyFill="1" applyBorder="1">
      <alignment vertical="center"/>
    </xf>
    <xf numFmtId="176" fontId="18" fillId="0" borderId="15" xfId="1" applyNumberFormat="1" applyFont="1" applyFill="1" applyBorder="1">
      <alignment vertical="center"/>
    </xf>
    <xf numFmtId="176" fontId="18" fillId="3" borderId="14" xfId="1" applyNumberFormat="1" applyFont="1" applyFill="1" applyBorder="1">
      <alignment vertical="center"/>
    </xf>
    <xf numFmtId="3" fontId="18" fillId="0" borderId="0" xfId="1" applyNumberFormat="1" applyFont="1" applyBorder="1" applyAlignment="1">
      <alignment vertical="center"/>
    </xf>
    <xf numFmtId="3" fontId="19" fillId="8" borderId="0" xfId="1" applyNumberFormat="1" applyFont="1" applyFill="1" applyBorder="1" applyAlignment="1">
      <alignment vertical="center"/>
    </xf>
    <xf numFmtId="3" fontId="18" fillId="6" borderId="15" xfId="1" applyNumberFormat="1" applyFont="1" applyFill="1" applyBorder="1" applyAlignment="1">
      <alignment vertical="center"/>
    </xf>
    <xf numFmtId="3" fontId="18" fillId="0" borderId="15" xfId="1" applyNumberFormat="1" applyFont="1" applyFill="1" applyBorder="1" applyAlignment="1">
      <alignment vertical="center"/>
    </xf>
    <xf numFmtId="3" fontId="18" fillId="6" borderId="14" xfId="1" applyNumberFormat="1" applyFont="1" applyFill="1" applyBorder="1" applyAlignment="1">
      <alignment vertical="center"/>
    </xf>
    <xf numFmtId="180" fontId="18" fillId="3" borderId="27" xfId="1" applyNumberFormat="1" applyFont="1" applyFill="1" applyBorder="1" applyAlignment="1">
      <alignment vertical="center"/>
    </xf>
    <xf numFmtId="180" fontId="18" fillId="0" borderId="27" xfId="1" applyNumberFormat="1" applyFont="1" applyBorder="1" applyAlignment="1">
      <alignment vertical="center"/>
    </xf>
    <xf numFmtId="180" fontId="19" fillId="8" borderId="27" xfId="1" applyNumberFormat="1" applyFont="1" applyFill="1" applyBorder="1" applyAlignment="1">
      <alignment vertical="center"/>
    </xf>
    <xf numFmtId="180" fontId="18" fillId="3" borderId="11" xfId="1" applyNumberFormat="1" applyFont="1" applyFill="1" applyBorder="1" applyAlignment="1">
      <alignment vertical="center"/>
    </xf>
    <xf numFmtId="0" fontId="13" fillId="2" borderId="20" xfId="0" applyFont="1" applyFill="1" applyBorder="1" applyAlignment="1">
      <alignment horizontal="center" vertical="center"/>
    </xf>
    <xf numFmtId="184" fontId="9" fillId="11" borderId="30" xfId="0" quotePrefix="1" applyNumberFormat="1" applyFont="1" applyFill="1" applyBorder="1" applyAlignment="1">
      <alignment horizontal="right" vertical="center"/>
    </xf>
    <xf numFmtId="184" fontId="20" fillId="11" borderId="28" xfId="0" quotePrefix="1" applyNumberFormat="1" applyFont="1" applyFill="1" applyBorder="1" applyAlignment="1">
      <alignment horizontal="right" vertical="center"/>
    </xf>
    <xf numFmtId="184" fontId="9" fillId="11" borderId="28" xfId="0" quotePrefix="1" applyNumberFormat="1" applyFont="1" applyFill="1" applyBorder="1" applyAlignment="1">
      <alignment horizontal="right" vertical="center"/>
    </xf>
    <xf numFmtId="186" fontId="9" fillId="8" borderId="25" xfId="0" applyNumberFormat="1" applyFont="1" applyFill="1" applyBorder="1" applyAlignment="1">
      <alignment horizontal="right" vertical="center"/>
    </xf>
    <xf numFmtId="187" fontId="21" fillId="8" borderId="0" xfId="0" applyNumberFormat="1" applyFont="1" applyFill="1" applyAlignment="1">
      <alignment horizontal="right" vertical="center"/>
    </xf>
    <xf numFmtId="0" fontId="22" fillId="0" borderId="0" xfId="0" applyFont="1" applyBorder="1" applyAlignment="1">
      <alignment horizontal="right" vertical="center"/>
    </xf>
    <xf numFmtId="0" fontId="22" fillId="0" borderId="0" xfId="0" applyFont="1">
      <alignment vertical="center"/>
    </xf>
    <xf numFmtId="0" fontId="0" fillId="11" borderId="3" xfId="0" applyFill="1" applyBorder="1" applyAlignment="1">
      <alignment vertical="center"/>
    </xf>
    <xf numFmtId="0" fontId="24" fillId="0" borderId="8" xfId="0" applyFont="1" applyBorder="1" applyAlignment="1">
      <alignment horizontal="right" vertical="center"/>
    </xf>
    <xf numFmtId="0" fontId="24" fillId="0" borderId="17" xfId="0" applyFont="1" applyBorder="1" applyAlignment="1">
      <alignment horizontal="right" vertical="center"/>
    </xf>
    <xf numFmtId="0" fontId="24" fillId="0" borderId="3" xfId="0" applyFont="1" applyBorder="1" applyAlignment="1">
      <alignment horizontal="right" vertical="center"/>
    </xf>
    <xf numFmtId="0" fontId="24" fillId="0" borderId="16" xfId="0" applyFont="1" applyBorder="1" applyAlignment="1">
      <alignment horizontal="right" vertical="center"/>
    </xf>
    <xf numFmtId="0" fontId="24" fillId="0" borderId="22" xfId="0" applyFont="1" applyBorder="1" applyAlignment="1">
      <alignment horizontal="right" vertical="center"/>
    </xf>
    <xf numFmtId="0" fontId="24" fillId="0" borderId="20" xfId="0" applyFont="1" applyFill="1" applyBorder="1" applyAlignment="1">
      <alignment horizontal="right" vertical="center"/>
    </xf>
    <xf numFmtId="0" fontId="24" fillId="0" borderId="8" xfId="0" applyFont="1" applyFill="1" applyBorder="1" applyAlignment="1">
      <alignment horizontal="right" vertical="center"/>
    </xf>
    <xf numFmtId="0" fontId="24" fillId="0" borderId="17" xfId="0" applyFont="1" applyFill="1" applyBorder="1" applyAlignment="1">
      <alignment horizontal="right" vertical="center"/>
    </xf>
    <xf numFmtId="0" fontId="24" fillId="0" borderId="4" xfId="0" applyFont="1" applyBorder="1" applyAlignment="1">
      <alignment horizontal="right" vertical="center"/>
    </xf>
    <xf numFmtId="0" fontId="24" fillId="0" borderId="20" xfId="0" applyFont="1" applyBorder="1" applyAlignment="1">
      <alignment horizontal="right" vertical="center"/>
    </xf>
    <xf numFmtId="0" fontId="24" fillId="0" borderId="5" xfId="0" applyFont="1" applyBorder="1" applyAlignment="1">
      <alignment horizontal="right" vertical="center"/>
    </xf>
    <xf numFmtId="0" fontId="22" fillId="0" borderId="3" xfId="0" applyFont="1" applyBorder="1" applyAlignment="1">
      <alignment horizontal="center" vertical="center"/>
    </xf>
    <xf numFmtId="0" fontId="13" fillId="9" borderId="4" xfId="0" applyFont="1" applyFill="1" applyBorder="1" applyAlignment="1">
      <alignment horizontal="center" vertical="center"/>
    </xf>
    <xf numFmtId="0" fontId="13" fillId="9" borderId="8"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4" xfId="0" applyFont="1" applyFill="1" applyBorder="1" applyAlignment="1">
      <alignment horizontal="center" vertical="center" shrinkToFit="1"/>
    </xf>
    <xf numFmtId="0" fontId="13" fillId="9" borderId="8" xfId="0" applyFont="1" applyFill="1" applyBorder="1" applyAlignment="1">
      <alignment horizontal="center" vertical="center" shrinkToFit="1"/>
    </xf>
    <xf numFmtId="0" fontId="13" fillId="9" borderId="5" xfId="0" applyFont="1" applyFill="1" applyBorder="1" applyAlignment="1">
      <alignment horizontal="center" vertical="center" shrinkToFit="1"/>
    </xf>
    <xf numFmtId="0" fontId="22" fillId="0" borderId="0" xfId="0" applyFont="1" applyFill="1" applyBorder="1" applyAlignment="1">
      <alignment vertical="center"/>
    </xf>
    <xf numFmtId="0" fontId="0" fillId="0" borderId="0" xfId="0" applyAlignment="1">
      <alignment vertical="center"/>
    </xf>
    <xf numFmtId="0" fontId="23" fillId="0" borderId="9" xfId="0" applyFont="1" applyBorder="1" applyAlignment="1">
      <alignment vertical="center"/>
    </xf>
    <xf numFmtId="0" fontId="23" fillId="0" borderId="0" xfId="0" applyFont="1" applyAlignment="1">
      <alignment vertical="center"/>
    </xf>
    <xf numFmtId="0" fontId="13" fillId="2" borderId="4"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2" borderId="8"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7" fillId="0" borderId="1" xfId="0" applyFont="1" applyFill="1" applyBorder="1" applyAlignment="1">
      <alignment horizontal="left" vertical="top"/>
    </xf>
    <xf numFmtId="0" fontId="8" fillId="0" borderId="1" xfId="0" applyFont="1" applyBorder="1" applyAlignment="1">
      <alignment horizontal="left" vertical="top"/>
    </xf>
    <xf numFmtId="0" fontId="0" fillId="0" borderId="1" xfId="0" applyBorder="1" applyAlignment="1">
      <alignment vertical="center"/>
    </xf>
    <xf numFmtId="0" fontId="22" fillId="4" borderId="0" xfId="0" applyFont="1" applyFill="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5" borderId="12" xfId="0" applyFont="1" applyFill="1" applyBorder="1" applyAlignment="1">
      <alignment horizontal="center" vertical="center"/>
    </xf>
    <xf numFmtId="0" fontId="13" fillId="0" borderId="10" xfId="0" applyFont="1" applyBorder="1" applyAlignment="1">
      <alignment horizontal="center" vertical="center"/>
    </xf>
    <xf numFmtId="0" fontId="13" fillId="5" borderId="8" xfId="0" applyFont="1" applyFill="1" applyBorder="1" applyAlignment="1">
      <alignment horizontal="center" vertical="center" wrapText="1"/>
    </xf>
    <xf numFmtId="49" fontId="10" fillId="3" borderId="15" xfId="1" applyNumberFormat="1" applyFont="1" applyFill="1" applyBorder="1" applyAlignment="1">
      <alignment horizontal="right" vertical="center"/>
    </xf>
    <xf numFmtId="195" fontId="10" fillId="0" borderId="0" xfId="1" applyNumberFormat="1" applyFont="1" applyFill="1" applyAlignment="1">
      <alignment horizontal="right" vertical="center"/>
    </xf>
    <xf numFmtId="195" fontId="10" fillId="13" borderId="0" xfId="1" applyNumberFormat="1" applyFont="1" applyFill="1" applyAlignment="1">
      <alignment horizontal="right" vertical="center"/>
    </xf>
    <xf numFmtId="195" fontId="10" fillId="14" borderId="0" xfId="1" applyNumberFormat="1" applyFont="1" applyFill="1" applyAlignment="1">
      <alignment horizontal="right" vertical="center"/>
    </xf>
    <xf numFmtId="196" fontId="16" fillId="7" borderId="23" xfId="1" applyNumberFormat="1" applyFont="1" applyFill="1" applyBorder="1">
      <alignment vertical="center"/>
    </xf>
    <xf numFmtId="196" fontId="17" fillId="0" borderId="23" xfId="1" applyNumberFormat="1" applyFont="1" applyFill="1" applyBorder="1">
      <alignment vertical="center"/>
    </xf>
    <xf numFmtId="196" fontId="17" fillId="6" borderId="23" xfId="1" applyNumberFormat="1" applyFont="1" applyFill="1" applyBorder="1">
      <alignment vertical="center"/>
    </xf>
    <xf numFmtId="196" fontId="16" fillId="8" borderId="23" xfId="1" applyNumberFormat="1" applyFont="1" applyFill="1" applyBorder="1">
      <alignment vertical="center"/>
    </xf>
    <xf numFmtId="0" fontId="13" fillId="9" borderId="4" xfId="0" applyFont="1" applyFill="1"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3" fillId="9" borderId="8"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0" fillId="15" borderId="5" xfId="0" applyFill="1" applyBorder="1" applyAlignment="1">
      <alignment horizontal="center" vertical="center" wrapText="1"/>
    </xf>
    <xf numFmtId="187" fontId="21" fillId="12" borderId="9" xfId="0" applyNumberFormat="1" applyFont="1" applyFill="1" applyBorder="1" applyAlignment="1" applyProtection="1">
      <alignment horizontal="right" vertical="center"/>
    </xf>
    <xf numFmtId="186" fontId="9" fillId="12" borderId="25" xfId="0" applyNumberFormat="1" applyFont="1" applyFill="1" applyBorder="1" applyAlignment="1">
      <alignment horizontal="right" vertical="center"/>
    </xf>
    <xf numFmtId="184" fontId="9" fillId="10" borderId="32" xfId="0" quotePrefix="1" applyNumberFormat="1" applyFont="1" applyFill="1" applyBorder="1" applyAlignment="1">
      <alignment horizontal="right" vertical="center"/>
    </xf>
    <xf numFmtId="184" fontId="20" fillId="10" borderId="33" xfId="0" quotePrefix="1" applyNumberFormat="1" applyFont="1" applyFill="1" applyBorder="1" applyAlignment="1">
      <alignment horizontal="right" vertical="center"/>
    </xf>
    <xf numFmtId="184" fontId="9" fillId="10" borderId="33" xfId="0" quotePrefix="1" applyNumberFormat="1" applyFont="1" applyFill="1" applyBorder="1" applyAlignment="1">
      <alignment horizontal="right" vertical="center"/>
    </xf>
    <xf numFmtId="195" fontId="9" fillId="12" borderId="0" xfId="1" applyNumberFormat="1" applyFont="1" applyFill="1" applyAlignment="1">
      <alignment horizontal="right" vertical="center"/>
    </xf>
    <xf numFmtId="0" fontId="9" fillId="7" borderId="3" xfId="0" applyFont="1" applyFill="1" applyBorder="1" applyAlignment="1">
      <alignment horizontal="distributed" vertical="center"/>
    </xf>
    <xf numFmtId="0" fontId="10" fillId="3" borderId="3" xfId="0" applyFont="1" applyFill="1" applyBorder="1" applyAlignment="1">
      <alignment horizontal="distributed" vertical="center"/>
    </xf>
    <xf numFmtId="0" fontId="10" fillId="0" borderId="3" xfId="0" applyFont="1" applyBorder="1" applyAlignment="1">
      <alignment horizontal="distributed" vertical="center"/>
    </xf>
    <xf numFmtId="0" fontId="10" fillId="11" borderId="3" xfId="0" applyFont="1" applyFill="1" applyBorder="1" applyAlignment="1">
      <alignment horizontal="distributed" vertical="center"/>
    </xf>
    <xf numFmtId="0" fontId="9" fillId="11" borderId="3" xfId="0" applyFont="1" applyFill="1" applyBorder="1" applyAlignment="1">
      <alignment horizontal="distributed" vertical="center"/>
    </xf>
    <xf numFmtId="0" fontId="10" fillId="0" borderId="3" xfId="0" applyFont="1" applyFill="1" applyBorder="1" applyAlignment="1">
      <alignment horizontal="distributed" vertical="center"/>
    </xf>
    <xf numFmtId="4" fontId="5" fillId="7" borderId="27" xfId="0" applyNumberFormat="1" applyFont="1" applyFill="1" applyBorder="1" applyAlignment="1">
      <alignment horizontal="right" vertical="center"/>
    </xf>
    <xf numFmtId="178" fontId="18" fillId="3" borderId="27" xfId="1" applyNumberFormat="1" applyFont="1" applyFill="1" applyBorder="1" applyAlignment="1">
      <alignment horizontal="right" vertical="center"/>
    </xf>
    <xf numFmtId="178" fontId="18" fillId="0" borderId="27" xfId="1" applyNumberFormat="1" applyFont="1" applyBorder="1" applyAlignment="1">
      <alignment vertical="center"/>
    </xf>
    <xf numFmtId="178" fontId="18" fillId="3" borderId="27" xfId="1" applyNumberFormat="1" applyFont="1" applyFill="1" applyBorder="1" applyAlignment="1">
      <alignment vertical="center"/>
    </xf>
    <xf numFmtId="178" fontId="19" fillId="8" borderId="27" xfId="1" applyNumberFormat="1" applyFont="1" applyFill="1" applyBorder="1" applyAlignment="1">
      <alignment vertical="center"/>
    </xf>
    <xf numFmtId="178" fontId="18" fillId="3" borderId="11" xfId="1" applyNumberFormat="1" applyFont="1" applyFill="1" applyBorder="1" applyAlignment="1">
      <alignment vertical="center"/>
    </xf>
    <xf numFmtId="4" fontId="9" fillId="7" borderId="3" xfId="0" applyNumberFormat="1" applyFont="1" applyFill="1" applyBorder="1" applyAlignment="1">
      <alignment horizontal="right" vertical="center"/>
    </xf>
    <xf numFmtId="4" fontId="10" fillId="3" borderId="3" xfId="1" applyNumberFormat="1" applyFont="1" applyFill="1" applyBorder="1" applyAlignment="1">
      <alignment horizontal="right" vertical="center"/>
    </xf>
    <xf numFmtId="4" fontId="10" fillId="0" borderId="3" xfId="1" applyNumberFormat="1" applyFont="1" applyBorder="1" applyAlignment="1">
      <alignment vertical="center"/>
    </xf>
    <xf numFmtId="4" fontId="10" fillId="3" borderId="3" xfId="1" applyNumberFormat="1" applyFont="1" applyFill="1" applyBorder="1" applyAlignment="1">
      <alignment vertical="center"/>
    </xf>
    <xf numFmtId="4" fontId="9" fillId="8" borderId="3" xfId="1" applyNumberFormat="1" applyFont="1" applyFill="1" applyBorder="1" applyAlignment="1">
      <alignment vertical="center"/>
    </xf>
    <xf numFmtId="0" fontId="0" fillId="0" borderId="1" xfId="0" applyBorder="1" applyAlignment="1">
      <alignment horizontal="left" vertical="center"/>
    </xf>
    <xf numFmtId="0" fontId="10" fillId="0"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DCD9FF"/>
      <color rgb="FFCCFFCC"/>
      <color rgb="FFE4DFEC"/>
      <color rgb="FFFFE1FF"/>
      <color rgb="FFFFCCFF"/>
      <color rgb="FFEE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55"/>
  <sheetViews>
    <sheetView tabSelected="1" zoomScale="90" zoomScaleNormal="90" zoomScaleSheetLayoutView="90" workbookViewId="0">
      <pane xSplit="1" topLeftCell="B1" activePane="topRight" state="frozen"/>
      <selection pane="topRight" activeCell="T1" sqref="T1"/>
    </sheetView>
  </sheetViews>
  <sheetFormatPr defaultRowHeight="13.5" x14ac:dyDescent="0.15"/>
  <cols>
    <col min="1" max="1" width="12.25" style="2" customWidth="1"/>
    <col min="2" max="2" width="11.625" style="2" customWidth="1"/>
    <col min="3" max="3" width="4.25" style="2" customWidth="1"/>
    <col min="4" max="4" width="11.75" style="2" customWidth="1"/>
    <col min="5" max="5" width="11" style="2" customWidth="1"/>
    <col min="6" max="6" width="4.25" style="2" customWidth="1"/>
    <col min="7" max="8" width="11" style="2" customWidth="1"/>
    <col min="9" max="9" width="8.25" style="2" customWidth="1"/>
    <col min="10" max="10" width="4.25" style="2" customWidth="1"/>
    <col min="11" max="12" width="10.375" style="2" customWidth="1"/>
    <col min="13" max="14" width="9.625" style="2" bestFit="1" customWidth="1"/>
    <col min="15" max="15" width="9.25" style="2" customWidth="1"/>
    <col min="16" max="16" width="6.25" style="2" customWidth="1"/>
    <col min="17" max="17" width="4.25" style="2" customWidth="1"/>
    <col min="18" max="18" width="10.875" style="2" customWidth="1"/>
    <col min="19" max="19" width="12.375" style="2" customWidth="1"/>
    <col min="20" max="20" width="7.875" style="2" customWidth="1"/>
    <col min="21" max="21" width="4.25" style="2" customWidth="1"/>
    <col min="22" max="22" width="12.125" style="2" customWidth="1"/>
    <col min="23" max="23" width="8" style="2" customWidth="1"/>
    <col min="24" max="24" width="4.25" style="2" customWidth="1"/>
    <col min="25" max="25" width="7.875" style="2" customWidth="1"/>
    <col min="26" max="26" width="6.625" style="2" customWidth="1"/>
    <col min="27" max="27" width="4.25" style="2" customWidth="1"/>
    <col min="28" max="28" width="6.625" style="2" customWidth="1"/>
    <col min="29" max="29" width="6.5" style="2" customWidth="1"/>
    <col min="30" max="30" width="4.25" style="2" customWidth="1"/>
    <col min="31" max="31" width="11.25" style="3" customWidth="1"/>
    <col min="32" max="32" width="6.75" style="3" customWidth="1"/>
    <col min="33" max="33" width="4.25" style="3" customWidth="1"/>
    <col min="34" max="34" width="11.25" style="2" customWidth="1"/>
    <col min="35" max="35" width="6.75" style="2" customWidth="1"/>
    <col min="36" max="36" width="4.25" style="2" customWidth="1"/>
    <col min="37" max="37" width="9.125" style="2" customWidth="1"/>
    <col min="38" max="38" width="6.5" style="2" customWidth="1"/>
    <col min="39" max="39" width="4.25" style="2" customWidth="1"/>
    <col min="40" max="40" width="9.75" style="2" customWidth="1"/>
    <col min="41" max="41" width="11.25" style="3" customWidth="1"/>
    <col min="42" max="42" width="6.75" style="3" customWidth="1"/>
    <col min="43" max="43" width="4.25" style="3" customWidth="1"/>
    <col min="44" max="16384" width="9" style="2"/>
  </cols>
  <sheetData>
    <row r="1" spans="1:43" ht="24.75" customHeight="1" x14ac:dyDescent="0.15">
      <c r="A1" s="240" t="s">
        <v>87</v>
      </c>
      <c r="B1" s="241"/>
      <c r="C1" s="241"/>
      <c r="D1" s="241"/>
      <c r="E1" s="241"/>
      <c r="F1" s="242"/>
      <c r="G1" s="242"/>
      <c r="H1" s="242"/>
      <c r="I1" s="293" t="s">
        <v>120</v>
      </c>
      <c r="J1" s="292"/>
      <c r="K1" s="292"/>
      <c r="L1" s="292"/>
      <c r="M1" s="292"/>
      <c r="N1" s="292"/>
      <c r="O1" s="292"/>
      <c r="P1" s="292"/>
      <c r="Q1" s="292"/>
      <c r="R1" s="292"/>
      <c r="S1" s="1"/>
      <c r="T1" s="1"/>
      <c r="U1" s="1"/>
      <c r="V1" s="1"/>
      <c r="W1" s="1"/>
      <c r="X1" s="1"/>
      <c r="Y1" s="1"/>
      <c r="Z1" s="1"/>
      <c r="AA1" s="1"/>
      <c r="AB1" s="1"/>
      <c r="AC1" s="1"/>
      <c r="AD1" s="1"/>
      <c r="AE1" s="1"/>
      <c r="AF1" s="1"/>
      <c r="AG1" s="1"/>
      <c r="AH1" s="1"/>
      <c r="AI1" s="1"/>
      <c r="AJ1" s="1"/>
      <c r="AK1" s="1"/>
      <c r="AL1" s="1"/>
      <c r="AM1" s="1"/>
      <c r="AN1" s="1"/>
      <c r="AO1" s="1"/>
      <c r="AP1" s="1"/>
      <c r="AQ1" s="1"/>
    </row>
    <row r="2" spans="1:43" s="4" customFormat="1" ht="30" customHeight="1" x14ac:dyDescent="0.15">
      <c r="A2" s="246" t="s">
        <v>48</v>
      </c>
      <c r="B2" s="249" t="s">
        <v>65</v>
      </c>
      <c r="C2" s="250"/>
      <c r="D2" s="25" t="s">
        <v>66</v>
      </c>
      <c r="E2" s="235" t="s">
        <v>97</v>
      </c>
      <c r="F2" s="236"/>
      <c r="G2" s="236"/>
      <c r="H2" s="236"/>
      <c r="I2" s="236"/>
      <c r="J2" s="237"/>
      <c r="K2" s="238" t="s">
        <v>98</v>
      </c>
      <c r="L2" s="248"/>
      <c r="M2" s="235" t="s">
        <v>100</v>
      </c>
      <c r="N2" s="248"/>
      <c r="O2" s="235" t="s">
        <v>101</v>
      </c>
      <c r="P2" s="236"/>
      <c r="Q2" s="236"/>
      <c r="R2" s="237"/>
      <c r="S2" s="239" t="s">
        <v>102</v>
      </c>
      <c r="T2" s="251"/>
      <c r="U2" s="237"/>
      <c r="V2" s="235" t="s">
        <v>103</v>
      </c>
      <c r="W2" s="236"/>
      <c r="X2" s="236"/>
      <c r="Y2" s="235" t="s">
        <v>104</v>
      </c>
      <c r="Z2" s="238"/>
      <c r="AA2" s="238"/>
      <c r="AB2" s="236"/>
      <c r="AC2" s="236"/>
      <c r="AD2" s="237"/>
      <c r="AE2" s="239" t="s">
        <v>105</v>
      </c>
      <c r="AF2" s="236"/>
      <c r="AG2" s="237"/>
      <c r="AH2" s="235" t="s">
        <v>107</v>
      </c>
      <c r="AI2" s="236"/>
      <c r="AJ2" s="237"/>
      <c r="AK2" s="235" t="s">
        <v>108</v>
      </c>
      <c r="AL2" s="236"/>
      <c r="AM2" s="237"/>
      <c r="AN2" s="26" t="s">
        <v>59</v>
      </c>
      <c r="AO2" s="239" t="s">
        <v>110</v>
      </c>
      <c r="AP2" s="236"/>
      <c r="AQ2" s="237"/>
    </row>
    <row r="3" spans="1:43" s="5" customFormat="1" ht="24.75" customHeight="1" x14ac:dyDescent="0.15">
      <c r="A3" s="247"/>
      <c r="B3" s="27" t="s">
        <v>96</v>
      </c>
      <c r="C3" s="28" t="s">
        <v>71</v>
      </c>
      <c r="D3" s="29" t="s">
        <v>96</v>
      </c>
      <c r="E3" s="30" t="s">
        <v>67</v>
      </c>
      <c r="F3" s="33" t="s">
        <v>71</v>
      </c>
      <c r="G3" s="30" t="s">
        <v>68</v>
      </c>
      <c r="H3" s="32" t="s">
        <v>69</v>
      </c>
      <c r="I3" s="204" t="s">
        <v>70</v>
      </c>
      <c r="J3" s="33" t="s">
        <v>71</v>
      </c>
      <c r="K3" s="34" t="s">
        <v>62</v>
      </c>
      <c r="L3" s="35" t="s">
        <v>63</v>
      </c>
      <c r="M3" s="36" t="s">
        <v>61</v>
      </c>
      <c r="N3" s="33" t="s">
        <v>60</v>
      </c>
      <c r="O3" s="30" t="s">
        <v>47</v>
      </c>
      <c r="P3" s="48" t="s">
        <v>73</v>
      </c>
      <c r="Q3" s="31" t="s">
        <v>71</v>
      </c>
      <c r="R3" s="33" t="s">
        <v>0</v>
      </c>
      <c r="S3" s="37" t="s">
        <v>77</v>
      </c>
      <c r="T3" s="38" t="s">
        <v>73</v>
      </c>
      <c r="U3" s="33" t="s">
        <v>71</v>
      </c>
      <c r="V3" s="36" t="s">
        <v>78</v>
      </c>
      <c r="W3" s="38" t="s">
        <v>73</v>
      </c>
      <c r="X3" s="33" t="s">
        <v>71</v>
      </c>
      <c r="Y3" s="36" t="s">
        <v>76</v>
      </c>
      <c r="Z3" s="39" t="s">
        <v>79</v>
      </c>
      <c r="AA3" s="40" t="s">
        <v>71</v>
      </c>
      <c r="AB3" s="41" t="s">
        <v>54</v>
      </c>
      <c r="AC3" s="39" t="s">
        <v>106</v>
      </c>
      <c r="AD3" s="42" t="s">
        <v>71</v>
      </c>
      <c r="AE3" s="43" t="s">
        <v>81</v>
      </c>
      <c r="AF3" s="38" t="s">
        <v>73</v>
      </c>
      <c r="AG3" s="44" t="s">
        <v>71</v>
      </c>
      <c r="AH3" s="45" t="s">
        <v>82</v>
      </c>
      <c r="AI3" s="38" t="s">
        <v>83</v>
      </c>
      <c r="AJ3" s="45" t="s">
        <v>71</v>
      </c>
      <c r="AK3" s="46" t="s">
        <v>84</v>
      </c>
      <c r="AL3" s="38" t="s">
        <v>85</v>
      </c>
      <c r="AM3" s="47" t="s">
        <v>71</v>
      </c>
      <c r="AN3" s="29" t="s">
        <v>109</v>
      </c>
      <c r="AO3" s="43" t="s">
        <v>112</v>
      </c>
      <c r="AP3" s="38" t="s">
        <v>73</v>
      </c>
      <c r="AQ3" s="44" t="s">
        <v>71</v>
      </c>
    </row>
    <row r="4" spans="1:43" ht="19.5" customHeight="1" x14ac:dyDescent="0.15">
      <c r="A4" s="224" t="s">
        <v>95</v>
      </c>
      <c r="B4" s="213" t="s">
        <v>93</v>
      </c>
      <c r="C4" s="214"/>
      <c r="D4" s="215" t="s">
        <v>1</v>
      </c>
      <c r="E4" s="213" t="s">
        <v>2</v>
      </c>
      <c r="F4" s="214"/>
      <c r="G4" s="213" t="s">
        <v>2</v>
      </c>
      <c r="H4" s="216" t="s">
        <v>51</v>
      </c>
      <c r="I4" s="222" t="s">
        <v>94</v>
      </c>
      <c r="J4" s="214"/>
      <c r="K4" s="213" t="s">
        <v>51</v>
      </c>
      <c r="L4" s="214" t="s">
        <v>51</v>
      </c>
      <c r="M4" s="213" t="s">
        <v>53</v>
      </c>
      <c r="N4" s="214" t="s">
        <v>53</v>
      </c>
      <c r="O4" s="213" t="s">
        <v>50</v>
      </c>
      <c r="P4" s="217" t="s">
        <v>72</v>
      </c>
      <c r="Q4" s="217"/>
      <c r="R4" s="214" t="s">
        <v>51</v>
      </c>
      <c r="S4" s="218" t="s">
        <v>57</v>
      </c>
      <c r="T4" s="219" t="s">
        <v>75</v>
      </c>
      <c r="U4" s="220"/>
      <c r="V4" s="218" t="s">
        <v>57</v>
      </c>
      <c r="W4" s="219" t="s">
        <v>57</v>
      </c>
      <c r="X4" s="219"/>
      <c r="Y4" s="221" t="s">
        <v>55</v>
      </c>
      <c r="Z4" s="217" t="s">
        <v>80</v>
      </c>
      <c r="AA4" s="216"/>
      <c r="AB4" s="222" t="s">
        <v>56</v>
      </c>
      <c r="AC4" s="213" t="s">
        <v>80</v>
      </c>
      <c r="AD4" s="214"/>
      <c r="AE4" s="218" t="s">
        <v>52</v>
      </c>
      <c r="AF4" s="219" t="s">
        <v>52</v>
      </c>
      <c r="AG4" s="220"/>
      <c r="AH4" s="213" t="s">
        <v>57</v>
      </c>
      <c r="AI4" s="217" t="s">
        <v>74</v>
      </c>
      <c r="AJ4" s="213"/>
      <c r="AK4" s="221" t="s">
        <v>57</v>
      </c>
      <c r="AL4" s="217" t="s">
        <v>80</v>
      </c>
      <c r="AM4" s="223"/>
      <c r="AN4" s="215" t="s">
        <v>49</v>
      </c>
      <c r="AO4" s="218" t="s">
        <v>111</v>
      </c>
      <c r="AP4" s="219" t="s">
        <v>111</v>
      </c>
      <c r="AQ4" s="220"/>
    </row>
    <row r="5" spans="1:43" ht="24.75" customHeight="1" x14ac:dyDescent="0.15">
      <c r="A5" s="275" t="s">
        <v>88</v>
      </c>
      <c r="B5" s="287">
        <v>1905.34</v>
      </c>
      <c r="C5" s="281"/>
      <c r="D5" s="271">
        <v>4164292</v>
      </c>
      <c r="E5" s="272">
        <v>8807279</v>
      </c>
      <c r="F5" s="10"/>
      <c r="G5" s="273">
        <v>4216653</v>
      </c>
      <c r="H5" s="273">
        <v>4590626</v>
      </c>
      <c r="I5" s="51">
        <f>E5/B5</f>
        <v>4622.4185709637131</v>
      </c>
      <c r="J5" s="49"/>
      <c r="K5" s="67">
        <v>-37517</v>
      </c>
      <c r="L5" s="68">
        <v>7111</v>
      </c>
      <c r="M5" s="274">
        <v>11.681509999999999</v>
      </c>
      <c r="N5" s="69">
        <v>27.631489999999999</v>
      </c>
      <c r="O5" s="70">
        <v>392940</v>
      </c>
      <c r="P5" s="71">
        <f>O5/E5*10000</f>
        <v>446.15368719442182</v>
      </c>
      <c r="Q5" s="50"/>
      <c r="R5" s="102">
        <v>4393139</v>
      </c>
      <c r="S5" s="70">
        <v>16938356</v>
      </c>
      <c r="T5" s="103">
        <f>S5/E5*10000</f>
        <v>19232.223709502105</v>
      </c>
      <c r="U5" s="9"/>
      <c r="V5" s="119">
        <v>55693043</v>
      </c>
      <c r="W5" s="103">
        <f>V5/E5*10000</f>
        <v>63235.243257310234</v>
      </c>
      <c r="X5" s="11"/>
      <c r="Y5" s="119">
        <v>20813</v>
      </c>
      <c r="Z5" s="131">
        <f>Y5/D5*100</f>
        <v>0.49979684421745646</v>
      </c>
      <c r="AA5" s="12"/>
      <c r="AB5" s="140">
        <v>7211</v>
      </c>
      <c r="AC5" s="141">
        <f>AB5/B5</f>
        <v>3.78462636589795</v>
      </c>
      <c r="AD5" s="9"/>
      <c r="AE5" s="270">
        <v>3544435</v>
      </c>
      <c r="AF5" s="103">
        <f>AE5/E5*10000</f>
        <v>4024.4381948159021</v>
      </c>
      <c r="AG5" s="9"/>
      <c r="AH5" s="269">
        <v>5173159886</v>
      </c>
      <c r="AI5" s="157">
        <f>AH5/E5*100</f>
        <v>58737.322685019964</v>
      </c>
      <c r="AJ5" s="8"/>
      <c r="AK5" s="164">
        <v>866943822</v>
      </c>
      <c r="AL5" s="165">
        <f>AK5/AH5*100</f>
        <v>16.758496568918922</v>
      </c>
      <c r="AM5" s="13"/>
      <c r="AN5" s="174">
        <v>25543</v>
      </c>
      <c r="AO5" s="270">
        <v>68351</v>
      </c>
      <c r="AP5" s="256">
        <f>AO5/E5*10000</f>
        <v>77.607397244937971</v>
      </c>
      <c r="AQ5" s="9"/>
    </row>
    <row r="6" spans="1:43" ht="19.5" customHeight="1" x14ac:dyDescent="0.15">
      <c r="A6" s="276" t="s">
        <v>3</v>
      </c>
      <c r="B6" s="288">
        <v>225.33</v>
      </c>
      <c r="C6" s="282">
        <f>_xlfn.RANK.EQ(B6,$B$6:$B$48,0)</f>
        <v>1</v>
      </c>
      <c r="D6" s="14">
        <v>1483413</v>
      </c>
      <c r="E6" s="17">
        <v>2750835</v>
      </c>
      <c r="F6" s="57">
        <f>_xlfn.RANK.EQ(E6,$E$6:$E$48,0)</f>
        <v>1</v>
      </c>
      <c r="G6" s="20">
        <v>1324466</v>
      </c>
      <c r="H6" s="20">
        <v>1426369</v>
      </c>
      <c r="I6" s="52">
        <f t="shared" ref="I6:I48" si="0">E6/B6</f>
        <v>12208.028225269603</v>
      </c>
      <c r="J6" s="62">
        <f>_xlfn.RANK.EQ(I6,$I$6:$I$48,0)</f>
        <v>1</v>
      </c>
      <c r="K6" s="72">
        <v>-12186</v>
      </c>
      <c r="L6" s="73">
        <v>10609</v>
      </c>
      <c r="M6" s="254">
        <v>10.57396</v>
      </c>
      <c r="N6" s="74">
        <v>25.704329999999999</v>
      </c>
      <c r="O6" s="75">
        <v>179252</v>
      </c>
      <c r="P6" s="76">
        <f t="shared" ref="P6:P48" si="1">O6/E6*10000</f>
        <v>651.62759671154402</v>
      </c>
      <c r="Q6" s="96">
        <f>_xlfn.RANK.EQ(P6,$P$6:$P$48,0)</f>
        <v>1</v>
      </c>
      <c r="R6" s="104">
        <v>2209412</v>
      </c>
      <c r="S6" s="75">
        <v>3574713</v>
      </c>
      <c r="T6" s="76">
        <f t="shared" ref="T6:T48" si="2">S6/E6*10000</f>
        <v>12995.010605870581</v>
      </c>
      <c r="U6" s="113">
        <f>_xlfn.RANK.EQ(T6,$T$6:$T$48,0)</f>
        <v>20</v>
      </c>
      <c r="V6" s="120">
        <v>41563672</v>
      </c>
      <c r="W6" s="121">
        <f t="shared" ref="W6:W48" si="3">V6/E6*10000</f>
        <v>151094.74759482121</v>
      </c>
      <c r="X6" s="179">
        <f>_xlfn.RANK.EQ(W6,$W$6:$W$48,0)</f>
        <v>1</v>
      </c>
      <c r="Y6" s="132">
        <v>348</v>
      </c>
      <c r="Z6" s="133">
        <f t="shared" ref="Z6:Z48" si="4">Y6/D6*100</f>
        <v>2.3459414202248466E-2</v>
      </c>
      <c r="AA6" s="185">
        <f>_xlfn.RANK.EQ(Z6,$Z$6:$Z$48,0)</f>
        <v>43</v>
      </c>
      <c r="AB6" s="142">
        <v>94</v>
      </c>
      <c r="AC6" s="143">
        <f t="shared" ref="AC6:AC48" si="5">AB6/B6</f>
        <v>0.4171659344073137</v>
      </c>
      <c r="AD6" s="189">
        <f>_xlfn.RANK.EQ(AC6,$AC$6:$AC$48,0)</f>
        <v>43</v>
      </c>
      <c r="AE6" s="151">
        <v>823350</v>
      </c>
      <c r="AF6" s="152">
        <f>AE6/E6*10000</f>
        <v>2993.0911886754384</v>
      </c>
      <c r="AG6" s="197">
        <f>_xlfn.RANK.EQ(AF6,$AF$6:$AF$48,0)</f>
        <v>43</v>
      </c>
      <c r="AH6" s="158">
        <v>2014653275</v>
      </c>
      <c r="AI6" s="159">
        <f>AH6/E6*100</f>
        <v>73237.88140691827</v>
      </c>
      <c r="AJ6" s="179">
        <f>_xlfn.RANK.EQ(AI6,$AI$6:$AI$48,0)</f>
        <v>3</v>
      </c>
      <c r="AK6" s="166">
        <v>276920023</v>
      </c>
      <c r="AL6" s="167">
        <f t="shared" ref="AL6:AL48" si="6">AK6/AH6*100</f>
        <v>13.745294360886987</v>
      </c>
      <c r="AM6" s="200">
        <f>_xlfn.RANK.EQ(AL6,$AL$6:$AL$48,0)</f>
        <v>35</v>
      </c>
      <c r="AN6" s="175">
        <v>8507</v>
      </c>
      <c r="AO6" s="151">
        <v>33774</v>
      </c>
      <c r="AP6" s="258">
        <f t="shared" ref="AP6:AP48" si="7">AO6/E6*10000</f>
        <v>122.77726581201708</v>
      </c>
      <c r="AQ6" s="197">
        <f>_xlfn.RANK.EQ(AP6,$AP$6:$AP$48,0)</f>
        <v>1</v>
      </c>
    </row>
    <row r="7" spans="1:43" ht="19.5" customHeight="1" x14ac:dyDescent="0.15">
      <c r="A7" s="277" t="s">
        <v>4</v>
      </c>
      <c r="B7" s="289">
        <v>149.83000000000001</v>
      </c>
      <c r="C7" s="283">
        <f t="shared" ref="C7:C48" si="8">_xlfn.RANK.EQ(B7,$B$6:$B$48,0)</f>
        <v>2</v>
      </c>
      <c r="D7" s="14">
        <v>367618</v>
      </c>
      <c r="E7" s="17">
        <v>821598</v>
      </c>
      <c r="F7" s="58">
        <f t="shared" ref="F7:F48" si="9">_xlfn.RANK.EQ(E7,$E$6:$E$48,0)</f>
        <v>2</v>
      </c>
      <c r="G7" s="20">
        <v>391124</v>
      </c>
      <c r="H7" s="20">
        <v>430474</v>
      </c>
      <c r="I7" s="53">
        <f t="shared" si="0"/>
        <v>5483.534672628979</v>
      </c>
      <c r="J7" s="63">
        <f t="shared" ref="J7:J48" si="10">_xlfn.RANK.EQ(I7,$I$6:$I$48,0)</f>
        <v>14</v>
      </c>
      <c r="K7" s="77">
        <v>-3790</v>
      </c>
      <c r="L7" s="78">
        <v>-773</v>
      </c>
      <c r="M7" s="253">
        <v>12.358610000000001</v>
      </c>
      <c r="N7" s="79">
        <v>29.066130000000001</v>
      </c>
      <c r="O7" s="80">
        <v>28733</v>
      </c>
      <c r="P7" s="81">
        <f t="shared" si="1"/>
        <v>349.72090973931284</v>
      </c>
      <c r="Q7" s="97">
        <f t="shared" ref="Q7:Q48" si="11">_xlfn.RANK.EQ(P7,$P$6:$P$48,0)</f>
        <v>20</v>
      </c>
      <c r="R7" s="105">
        <v>314806</v>
      </c>
      <c r="S7" s="106">
        <v>3478169</v>
      </c>
      <c r="T7" s="107">
        <f t="shared" si="2"/>
        <v>42334.195068634537</v>
      </c>
      <c r="U7" s="114">
        <f t="shared" ref="U7:U48" si="12">_xlfn.RANK.EQ(T7,$T$6:$T$48,0)</f>
        <v>6</v>
      </c>
      <c r="V7" s="122">
        <v>1754618</v>
      </c>
      <c r="W7" s="81">
        <f t="shared" si="3"/>
        <v>21356.16201597375</v>
      </c>
      <c r="X7" s="180">
        <f t="shared" ref="X7:X48" si="13">_xlfn.RANK.EQ(W7,$W$6:$W$48,0)</f>
        <v>13</v>
      </c>
      <c r="Y7" s="134">
        <v>2172</v>
      </c>
      <c r="Z7" s="135">
        <f t="shared" si="4"/>
        <v>0.59083069925846932</v>
      </c>
      <c r="AA7" s="186">
        <f t="shared" ref="AA7:AA48" si="14">_xlfn.RANK.EQ(Z7,$Z$6:$Z$48,0)</f>
        <v>31</v>
      </c>
      <c r="AB7" s="144">
        <v>677</v>
      </c>
      <c r="AC7" s="145">
        <f t="shared" si="5"/>
        <v>4.5184542481479006</v>
      </c>
      <c r="AD7" s="190">
        <f t="shared" ref="AD7:AD48" si="15">_xlfn.RANK.EQ(AC7,$AC$6:$AC$48,0)</f>
        <v>17</v>
      </c>
      <c r="AE7" s="23">
        <v>391288</v>
      </c>
      <c r="AF7" s="153">
        <f>AE7/E7*10000</f>
        <v>4762.5237646634969</v>
      </c>
      <c r="AG7" s="198">
        <f t="shared" ref="AG7:AG48" si="16">_xlfn.RANK.EQ(AF7,$AF$6:$AF$48,0)</f>
        <v>23</v>
      </c>
      <c r="AH7" s="160">
        <v>507566565</v>
      </c>
      <c r="AI7" s="161">
        <f>AH7/E7*100</f>
        <v>61777.969883081503</v>
      </c>
      <c r="AJ7" s="195">
        <f t="shared" ref="AJ7:AJ48" si="17">_xlfn.RANK.EQ(AI7,$AI$6:$AI$48,0)</f>
        <v>8</v>
      </c>
      <c r="AK7" s="168">
        <v>77545518</v>
      </c>
      <c r="AL7" s="169">
        <f t="shared" si="6"/>
        <v>15.277901135982036</v>
      </c>
      <c r="AM7" s="201">
        <f t="shared" ref="AM7:AM48" si="18">_xlfn.RANK.EQ(AL7,$AL$6:$AL$48,0)</f>
        <v>33</v>
      </c>
      <c r="AN7" s="176">
        <v>2443</v>
      </c>
      <c r="AO7" s="23">
        <v>5247</v>
      </c>
      <c r="AP7" s="257">
        <f t="shared" si="7"/>
        <v>63.863349229185076</v>
      </c>
      <c r="AQ7" s="198">
        <f t="shared" ref="AQ7:AQ48" si="19">_xlfn.RANK.EQ(AP7,$AP$6:$AP$48,0)</f>
        <v>14</v>
      </c>
    </row>
    <row r="8" spans="1:43" ht="19.5" customHeight="1" x14ac:dyDescent="0.15">
      <c r="A8" s="277" t="s">
        <v>5</v>
      </c>
      <c r="B8" s="289">
        <v>72.72</v>
      </c>
      <c r="C8" s="283">
        <f t="shared" si="8"/>
        <v>8</v>
      </c>
      <c r="D8" s="14">
        <v>79272</v>
      </c>
      <c r="E8" s="17">
        <v>188815</v>
      </c>
      <c r="F8" s="58">
        <f t="shared" si="9"/>
        <v>11</v>
      </c>
      <c r="G8" s="20">
        <v>89510</v>
      </c>
      <c r="H8" s="20">
        <v>99305</v>
      </c>
      <c r="I8" s="53">
        <f t="shared" si="0"/>
        <v>2596.4658965896592</v>
      </c>
      <c r="J8" s="63">
        <f t="shared" si="10"/>
        <v>28</v>
      </c>
      <c r="K8" s="77">
        <v>-1024</v>
      </c>
      <c r="L8" s="78">
        <v>-819</v>
      </c>
      <c r="M8" s="253">
        <v>12.412280000000001</v>
      </c>
      <c r="N8" s="79">
        <v>28.786619999999999</v>
      </c>
      <c r="O8" s="82">
        <v>7230</v>
      </c>
      <c r="P8" s="83">
        <f t="shared" si="1"/>
        <v>382.91449302227045</v>
      </c>
      <c r="Q8" s="98">
        <f t="shared" si="11"/>
        <v>16</v>
      </c>
      <c r="R8" s="108">
        <v>62794</v>
      </c>
      <c r="S8" s="91">
        <v>242189</v>
      </c>
      <c r="T8" s="92">
        <f t="shared" si="2"/>
        <v>12826.788125943385</v>
      </c>
      <c r="U8" s="115">
        <f t="shared" si="12"/>
        <v>21</v>
      </c>
      <c r="V8" s="122">
        <v>315188</v>
      </c>
      <c r="W8" s="81">
        <f t="shared" si="3"/>
        <v>16692.953420014299</v>
      </c>
      <c r="X8" s="180">
        <f t="shared" si="13"/>
        <v>20</v>
      </c>
      <c r="Y8" s="134">
        <v>1094</v>
      </c>
      <c r="Z8" s="135">
        <f t="shared" si="4"/>
        <v>1.3800585326470887</v>
      </c>
      <c r="AA8" s="186">
        <f t="shared" si="14"/>
        <v>15</v>
      </c>
      <c r="AB8" s="144">
        <v>393</v>
      </c>
      <c r="AC8" s="145">
        <f t="shared" si="5"/>
        <v>5.4042904290429048</v>
      </c>
      <c r="AD8" s="190">
        <f t="shared" si="15"/>
        <v>12</v>
      </c>
      <c r="AE8" s="23">
        <v>108152</v>
      </c>
      <c r="AF8" s="153">
        <f>AE8/E8*10000</f>
        <v>5727.9347509466934</v>
      </c>
      <c r="AG8" s="198">
        <f t="shared" si="16"/>
        <v>14</v>
      </c>
      <c r="AH8" s="160">
        <v>96799953</v>
      </c>
      <c r="AI8" s="161">
        <f>AH8/E8*100</f>
        <v>51267.088419881897</v>
      </c>
      <c r="AJ8" s="195">
        <f t="shared" si="17"/>
        <v>21</v>
      </c>
      <c r="AK8" s="168">
        <v>15621518</v>
      </c>
      <c r="AL8" s="169">
        <f t="shared" si="6"/>
        <v>16.13793965375169</v>
      </c>
      <c r="AM8" s="201">
        <f t="shared" si="18"/>
        <v>28</v>
      </c>
      <c r="AN8" s="176">
        <v>637</v>
      </c>
      <c r="AO8" s="23">
        <v>1445</v>
      </c>
      <c r="AP8" s="257">
        <f t="shared" si="7"/>
        <v>76.529936710536759</v>
      </c>
      <c r="AQ8" s="198">
        <f t="shared" si="19"/>
        <v>5</v>
      </c>
    </row>
    <row r="9" spans="1:43" ht="19.5" customHeight="1" x14ac:dyDescent="0.15">
      <c r="A9" s="276" t="s">
        <v>6</v>
      </c>
      <c r="B9" s="290">
        <v>36.39</v>
      </c>
      <c r="C9" s="284">
        <f t="shared" si="8"/>
        <v>19</v>
      </c>
      <c r="D9" s="14">
        <v>178091</v>
      </c>
      <c r="E9" s="17">
        <v>401062</v>
      </c>
      <c r="F9" s="59">
        <f t="shared" si="9"/>
        <v>4</v>
      </c>
      <c r="G9" s="20">
        <v>188545</v>
      </c>
      <c r="H9" s="20">
        <v>212517</v>
      </c>
      <c r="I9" s="54">
        <f t="shared" si="0"/>
        <v>11021.214619400935</v>
      </c>
      <c r="J9" s="64">
        <f t="shared" si="10"/>
        <v>3</v>
      </c>
      <c r="K9" s="84">
        <v>-885</v>
      </c>
      <c r="L9" s="85">
        <v>389</v>
      </c>
      <c r="M9" s="254">
        <v>13.67797</v>
      </c>
      <c r="N9" s="74">
        <v>26.28387</v>
      </c>
      <c r="O9" s="75">
        <v>13044</v>
      </c>
      <c r="P9" s="76">
        <f t="shared" si="1"/>
        <v>325.23649710019896</v>
      </c>
      <c r="Q9" s="96">
        <f t="shared" si="11"/>
        <v>25</v>
      </c>
      <c r="R9" s="104">
        <v>127496</v>
      </c>
      <c r="S9" s="75">
        <v>312701</v>
      </c>
      <c r="T9" s="109">
        <f t="shared" si="2"/>
        <v>7796.8244311353355</v>
      </c>
      <c r="U9" s="116">
        <f t="shared" si="12"/>
        <v>34</v>
      </c>
      <c r="V9" s="123">
        <v>1087565</v>
      </c>
      <c r="W9" s="124">
        <f t="shared" si="3"/>
        <v>27117.129022445406</v>
      </c>
      <c r="X9" s="181">
        <f t="shared" si="13"/>
        <v>9</v>
      </c>
      <c r="Y9" s="132">
        <v>238</v>
      </c>
      <c r="Z9" s="133">
        <f t="shared" si="4"/>
        <v>0.13363954382871679</v>
      </c>
      <c r="AA9" s="185">
        <f t="shared" si="14"/>
        <v>40</v>
      </c>
      <c r="AB9" s="142">
        <v>86</v>
      </c>
      <c r="AC9" s="143">
        <f t="shared" si="5"/>
        <v>2.3632866172025282</v>
      </c>
      <c r="AD9" s="189">
        <f t="shared" si="15"/>
        <v>32</v>
      </c>
      <c r="AE9" s="151">
        <v>136223</v>
      </c>
      <c r="AF9" s="152">
        <f>AE9/E9*10000</f>
        <v>3396.5571407911993</v>
      </c>
      <c r="AG9" s="197">
        <f t="shared" si="16"/>
        <v>41</v>
      </c>
      <c r="AH9" s="158">
        <v>199392263</v>
      </c>
      <c r="AI9" s="159">
        <f>AH9/E9*100</f>
        <v>49716.069585251156</v>
      </c>
      <c r="AJ9" s="179">
        <f t="shared" si="17"/>
        <v>27</v>
      </c>
      <c r="AK9" s="166">
        <v>52746734</v>
      </c>
      <c r="AL9" s="167">
        <f t="shared" si="6"/>
        <v>26.453751618236058</v>
      </c>
      <c r="AM9" s="200">
        <f t="shared" si="18"/>
        <v>2</v>
      </c>
      <c r="AN9" s="175">
        <v>937</v>
      </c>
      <c r="AO9" s="151">
        <v>1870</v>
      </c>
      <c r="AP9" s="258">
        <f>AO9/E9*10000</f>
        <v>46.626207419301757</v>
      </c>
      <c r="AQ9" s="197">
        <f t="shared" si="19"/>
        <v>28</v>
      </c>
    </row>
    <row r="10" spans="1:43" ht="19.5" customHeight="1" x14ac:dyDescent="0.15">
      <c r="A10" s="277" t="s">
        <v>7</v>
      </c>
      <c r="B10" s="289">
        <v>22.14</v>
      </c>
      <c r="C10" s="283">
        <f t="shared" si="8"/>
        <v>28</v>
      </c>
      <c r="D10" s="14">
        <v>48942</v>
      </c>
      <c r="E10" s="17">
        <v>104865</v>
      </c>
      <c r="F10" s="58">
        <f t="shared" si="9"/>
        <v>20</v>
      </c>
      <c r="G10" s="20">
        <v>49853</v>
      </c>
      <c r="H10" s="20">
        <v>55012</v>
      </c>
      <c r="I10" s="53">
        <f t="shared" si="0"/>
        <v>4736.4498644986452</v>
      </c>
      <c r="J10" s="63">
        <f t="shared" si="10"/>
        <v>18</v>
      </c>
      <c r="K10" s="77">
        <v>-350</v>
      </c>
      <c r="L10" s="78">
        <v>222</v>
      </c>
      <c r="M10" s="253">
        <v>12.238910000000001</v>
      </c>
      <c r="N10" s="79">
        <v>27.19896</v>
      </c>
      <c r="O10" s="82">
        <v>3647</v>
      </c>
      <c r="P10" s="83">
        <f t="shared" si="1"/>
        <v>347.7804796643303</v>
      </c>
      <c r="Q10" s="98">
        <f t="shared" si="11"/>
        <v>21</v>
      </c>
      <c r="R10" s="108">
        <v>38172</v>
      </c>
      <c r="S10" s="91">
        <v>810877</v>
      </c>
      <c r="T10" s="92">
        <f t="shared" si="2"/>
        <v>77325.799837886807</v>
      </c>
      <c r="U10" s="115">
        <f t="shared" si="12"/>
        <v>2</v>
      </c>
      <c r="V10" s="122">
        <v>148651</v>
      </c>
      <c r="W10" s="81">
        <f t="shared" si="3"/>
        <v>14175.463691412768</v>
      </c>
      <c r="X10" s="180">
        <f t="shared" si="13"/>
        <v>24</v>
      </c>
      <c r="Y10" s="134">
        <v>240</v>
      </c>
      <c r="Z10" s="135">
        <f t="shared" si="4"/>
        <v>0.49037636385926198</v>
      </c>
      <c r="AA10" s="186">
        <f t="shared" si="14"/>
        <v>32</v>
      </c>
      <c r="AB10" s="144">
        <v>89</v>
      </c>
      <c r="AC10" s="145">
        <f t="shared" si="5"/>
        <v>4.0198735320686536</v>
      </c>
      <c r="AD10" s="190">
        <f t="shared" si="15"/>
        <v>22</v>
      </c>
      <c r="AE10" s="23">
        <v>39749</v>
      </c>
      <c r="AF10" s="153">
        <f>AE10/E10*10000</f>
        <v>3790.4925380250797</v>
      </c>
      <c r="AG10" s="198">
        <f t="shared" si="16"/>
        <v>37</v>
      </c>
      <c r="AH10" s="160">
        <v>50043642</v>
      </c>
      <c r="AI10" s="161">
        <f>AH10/E10*100</f>
        <v>47721.968244886288</v>
      </c>
      <c r="AJ10" s="195">
        <f t="shared" si="17"/>
        <v>35</v>
      </c>
      <c r="AK10" s="168">
        <v>11881641</v>
      </c>
      <c r="AL10" s="169">
        <f t="shared" si="6"/>
        <v>23.742558545199408</v>
      </c>
      <c r="AM10" s="201">
        <f t="shared" si="18"/>
        <v>4</v>
      </c>
      <c r="AN10" s="176">
        <v>248</v>
      </c>
      <c r="AO10" s="23">
        <v>450</v>
      </c>
      <c r="AP10" s="257">
        <f t="shared" si="7"/>
        <v>42.912315834644545</v>
      </c>
      <c r="AQ10" s="198">
        <f t="shared" si="19"/>
        <v>31</v>
      </c>
    </row>
    <row r="11" spans="1:43" ht="19.5" customHeight="1" x14ac:dyDescent="0.15">
      <c r="A11" s="277" t="s">
        <v>8</v>
      </c>
      <c r="B11" s="289">
        <v>36.090000000000003</v>
      </c>
      <c r="C11" s="283">
        <f t="shared" si="8"/>
        <v>21</v>
      </c>
      <c r="D11" s="14">
        <v>183112</v>
      </c>
      <c r="E11" s="17">
        <v>388530</v>
      </c>
      <c r="F11" s="58">
        <f t="shared" si="9"/>
        <v>6</v>
      </c>
      <c r="G11" s="20">
        <v>186444</v>
      </c>
      <c r="H11" s="20">
        <v>202086</v>
      </c>
      <c r="I11" s="53">
        <f t="shared" si="0"/>
        <v>10765.586034912718</v>
      </c>
      <c r="J11" s="63">
        <f t="shared" si="10"/>
        <v>4</v>
      </c>
      <c r="K11" s="77">
        <v>-285</v>
      </c>
      <c r="L11" s="78">
        <v>3248</v>
      </c>
      <c r="M11" s="253">
        <v>13.514379999999999</v>
      </c>
      <c r="N11" s="79">
        <v>23.843589999999999</v>
      </c>
      <c r="O11" s="82">
        <v>11526</v>
      </c>
      <c r="P11" s="83">
        <f t="shared" si="1"/>
        <v>296.65662883175048</v>
      </c>
      <c r="Q11" s="98">
        <f t="shared" si="11"/>
        <v>36</v>
      </c>
      <c r="R11" s="108">
        <v>144593</v>
      </c>
      <c r="S11" s="91">
        <v>267122</v>
      </c>
      <c r="T11" s="92">
        <f t="shared" si="2"/>
        <v>6875.1962525416311</v>
      </c>
      <c r="U11" s="115">
        <f t="shared" si="12"/>
        <v>36</v>
      </c>
      <c r="V11" s="122">
        <v>1919875</v>
      </c>
      <c r="W11" s="81">
        <f t="shared" si="3"/>
        <v>49413.816178930843</v>
      </c>
      <c r="X11" s="180">
        <f t="shared" si="13"/>
        <v>2</v>
      </c>
      <c r="Y11" s="134">
        <v>148</v>
      </c>
      <c r="Z11" s="135">
        <f t="shared" si="4"/>
        <v>8.0824850364804052E-2</v>
      </c>
      <c r="AA11" s="186">
        <f t="shared" si="14"/>
        <v>42</v>
      </c>
      <c r="AB11" s="144">
        <v>53</v>
      </c>
      <c r="AC11" s="145">
        <f t="shared" si="5"/>
        <v>1.4685508451094484</v>
      </c>
      <c r="AD11" s="190">
        <f t="shared" si="15"/>
        <v>41</v>
      </c>
      <c r="AE11" s="23">
        <v>123595</v>
      </c>
      <c r="AF11" s="153">
        <f>AE11/E11*10000</f>
        <v>3181.0928371039558</v>
      </c>
      <c r="AG11" s="198">
        <f t="shared" si="16"/>
        <v>42</v>
      </c>
      <c r="AH11" s="160">
        <v>180666429</v>
      </c>
      <c r="AI11" s="161">
        <f>AH11/E11*100</f>
        <v>46499.994595011973</v>
      </c>
      <c r="AJ11" s="195">
        <f t="shared" si="17"/>
        <v>40</v>
      </c>
      <c r="AK11" s="168">
        <v>48406044</v>
      </c>
      <c r="AL11" s="169">
        <f t="shared" si="6"/>
        <v>26.793048530338748</v>
      </c>
      <c r="AM11" s="201">
        <f t="shared" si="18"/>
        <v>1</v>
      </c>
      <c r="AN11" s="176">
        <v>742</v>
      </c>
      <c r="AO11" s="23">
        <v>1576</v>
      </c>
      <c r="AP11" s="257">
        <f t="shared" si="7"/>
        <v>40.563148276838341</v>
      </c>
      <c r="AQ11" s="198">
        <f t="shared" si="19"/>
        <v>35</v>
      </c>
    </row>
    <row r="12" spans="1:43" ht="19.5" customHeight="1" x14ac:dyDescent="0.15">
      <c r="A12" s="276" t="s">
        <v>9</v>
      </c>
      <c r="B12" s="290">
        <v>14.33</v>
      </c>
      <c r="C12" s="284">
        <f t="shared" si="8"/>
        <v>35</v>
      </c>
      <c r="D12" s="14">
        <v>32681</v>
      </c>
      <c r="E12" s="17">
        <v>73961</v>
      </c>
      <c r="F12" s="59">
        <f t="shared" si="9"/>
        <v>26</v>
      </c>
      <c r="G12" s="20">
        <v>35071</v>
      </c>
      <c r="H12" s="20">
        <v>38890</v>
      </c>
      <c r="I12" s="54">
        <f t="shared" si="0"/>
        <v>5161.2700628053035</v>
      </c>
      <c r="J12" s="64">
        <f t="shared" si="10"/>
        <v>15</v>
      </c>
      <c r="K12" s="84">
        <v>-218</v>
      </c>
      <c r="L12" s="85">
        <v>-233</v>
      </c>
      <c r="M12" s="254">
        <v>12.006130000000001</v>
      </c>
      <c r="N12" s="74">
        <v>26.06166</v>
      </c>
      <c r="O12" s="75">
        <v>3269</v>
      </c>
      <c r="P12" s="76">
        <f t="shared" si="1"/>
        <v>441.98969727288704</v>
      </c>
      <c r="Q12" s="96">
        <f t="shared" si="11"/>
        <v>8</v>
      </c>
      <c r="R12" s="104">
        <v>29108</v>
      </c>
      <c r="S12" s="75">
        <v>150471</v>
      </c>
      <c r="T12" s="76">
        <f t="shared" si="2"/>
        <v>20344.641094630952</v>
      </c>
      <c r="U12" s="113">
        <f t="shared" si="12"/>
        <v>14</v>
      </c>
      <c r="V12" s="125">
        <v>358216</v>
      </c>
      <c r="W12" s="126">
        <f t="shared" si="3"/>
        <v>48433.093116642558</v>
      </c>
      <c r="X12" s="182">
        <f t="shared" si="13"/>
        <v>3</v>
      </c>
      <c r="Y12" s="132">
        <v>125</v>
      </c>
      <c r="Z12" s="133">
        <f t="shared" si="4"/>
        <v>0.38248523606988771</v>
      </c>
      <c r="AA12" s="185">
        <f t="shared" si="14"/>
        <v>35</v>
      </c>
      <c r="AB12" s="142">
        <v>28</v>
      </c>
      <c r="AC12" s="143">
        <f t="shared" si="5"/>
        <v>1.9539427773900908</v>
      </c>
      <c r="AD12" s="191">
        <f t="shared" si="15"/>
        <v>40</v>
      </c>
      <c r="AE12" s="151">
        <v>36551</v>
      </c>
      <c r="AF12" s="152">
        <f>AE12/E12*10000</f>
        <v>4941.9288543962357</v>
      </c>
      <c r="AG12" s="197">
        <f t="shared" si="16"/>
        <v>21</v>
      </c>
      <c r="AH12" s="158">
        <v>38283483</v>
      </c>
      <c r="AI12" s="159">
        <f>AH12/E12*100</f>
        <v>51761.716309947136</v>
      </c>
      <c r="AJ12" s="179">
        <f t="shared" si="17"/>
        <v>19</v>
      </c>
      <c r="AK12" s="166">
        <v>6457609</v>
      </c>
      <c r="AL12" s="167">
        <f t="shared" si="6"/>
        <v>16.867872236180808</v>
      </c>
      <c r="AM12" s="200">
        <f t="shared" si="18"/>
        <v>24</v>
      </c>
      <c r="AN12" s="175">
        <v>325</v>
      </c>
      <c r="AO12" s="151">
        <v>515</v>
      </c>
      <c r="AP12" s="258">
        <f t="shared" si="7"/>
        <v>69.631292167493683</v>
      </c>
      <c r="AQ12" s="197">
        <f t="shared" si="19"/>
        <v>10</v>
      </c>
    </row>
    <row r="13" spans="1:43" ht="19.5" customHeight="1" x14ac:dyDescent="0.15">
      <c r="A13" s="277" t="s">
        <v>10</v>
      </c>
      <c r="B13" s="289">
        <v>105.29</v>
      </c>
      <c r="C13" s="283">
        <f t="shared" si="8"/>
        <v>4</v>
      </c>
      <c r="D13" s="14">
        <v>153786</v>
      </c>
      <c r="E13" s="17">
        <v>352056</v>
      </c>
      <c r="F13" s="58">
        <f t="shared" si="9"/>
        <v>7</v>
      </c>
      <c r="G13" s="20">
        <v>167640</v>
      </c>
      <c r="H13" s="20">
        <v>184416</v>
      </c>
      <c r="I13" s="53">
        <f t="shared" si="0"/>
        <v>3343.6793617627504</v>
      </c>
      <c r="J13" s="63">
        <f t="shared" si="10"/>
        <v>22</v>
      </c>
      <c r="K13" s="77">
        <v>-1229</v>
      </c>
      <c r="L13" s="78">
        <v>587</v>
      </c>
      <c r="M13" s="253">
        <v>12.220370000000001</v>
      </c>
      <c r="N13" s="79">
        <v>29.612590000000001</v>
      </c>
      <c r="O13" s="82">
        <v>9320</v>
      </c>
      <c r="P13" s="83">
        <f t="shared" si="1"/>
        <v>264.73061103915285</v>
      </c>
      <c r="Q13" s="98">
        <f t="shared" si="11"/>
        <v>39</v>
      </c>
      <c r="R13" s="108">
        <v>102933</v>
      </c>
      <c r="S13" s="91">
        <v>437971</v>
      </c>
      <c r="T13" s="92">
        <f t="shared" si="2"/>
        <v>12440.378803372192</v>
      </c>
      <c r="U13" s="115">
        <f t="shared" si="12"/>
        <v>24</v>
      </c>
      <c r="V13" s="122">
        <v>555036</v>
      </c>
      <c r="W13" s="81">
        <f t="shared" si="3"/>
        <v>15765.56002454155</v>
      </c>
      <c r="X13" s="180">
        <f t="shared" si="13"/>
        <v>22</v>
      </c>
      <c r="Y13" s="134">
        <v>1213</v>
      </c>
      <c r="Z13" s="135">
        <f t="shared" si="4"/>
        <v>0.78875840453617363</v>
      </c>
      <c r="AA13" s="186">
        <f t="shared" si="14"/>
        <v>24</v>
      </c>
      <c r="AB13" s="144">
        <v>384</v>
      </c>
      <c r="AC13" s="145">
        <f t="shared" si="5"/>
        <v>3.6470699971507266</v>
      </c>
      <c r="AD13" s="190">
        <f t="shared" si="15"/>
        <v>25</v>
      </c>
      <c r="AE13" s="23">
        <v>130587</v>
      </c>
      <c r="AF13" s="153">
        <f>AE13/E13*10000</f>
        <v>3709.2678437521304</v>
      </c>
      <c r="AG13" s="198">
        <f t="shared" si="16"/>
        <v>38</v>
      </c>
      <c r="AH13" s="160">
        <v>164661827</v>
      </c>
      <c r="AI13" s="161">
        <f>AH13/E13*100</f>
        <v>46771.487206580772</v>
      </c>
      <c r="AJ13" s="195">
        <f t="shared" si="17"/>
        <v>39</v>
      </c>
      <c r="AK13" s="168">
        <v>35279795</v>
      </c>
      <c r="AL13" s="169">
        <f t="shared" si="6"/>
        <v>21.425606433967236</v>
      </c>
      <c r="AM13" s="201">
        <f t="shared" si="18"/>
        <v>7</v>
      </c>
      <c r="AN13" s="176">
        <v>599</v>
      </c>
      <c r="AO13" s="23">
        <v>1458</v>
      </c>
      <c r="AP13" s="257">
        <f t="shared" si="7"/>
        <v>41.413865975867481</v>
      </c>
      <c r="AQ13" s="198">
        <f t="shared" si="19"/>
        <v>34</v>
      </c>
    </row>
    <row r="14" spans="1:43" ht="19.5" customHeight="1" x14ac:dyDescent="0.15">
      <c r="A14" s="277" t="s">
        <v>11</v>
      </c>
      <c r="B14" s="289">
        <v>43.93</v>
      </c>
      <c r="C14" s="283">
        <f t="shared" si="8"/>
        <v>15</v>
      </c>
      <c r="D14" s="14">
        <v>33164</v>
      </c>
      <c r="E14" s="17">
        <v>83235</v>
      </c>
      <c r="F14" s="58">
        <f t="shared" si="9"/>
        <v>24</v>
      </c>
      <c r="G14" s="20">
        <v>39902</v>
      </c>
      <c r="H14" s="20">
        <v>43333</v>
      </c>
      <c r="I14" s="53">
        <f t="shared" si="0"/>
        <v>1894.7188709310267</v>
      </c>
      <c r="J14" s="63">
        <f t="shared" si="10"/>
        <v>31</v>
      </c>
      <c r="K14" s="77">
        <v>-512</v>
      </c>
      <c r="L14" s="78">
        <v>-696</v>
      </c>
      <c r="M14" s="253">
        <v>12.88443</v>
      </c>
      <c r="N14" s="79">
        <v>27.508500000000002</v>
      </c>
      <c r="O14" s="82">
        <v>3295</v>
      </c>
      <c r="P14" s="83">
        <f t="shared" si="1"/>
        <v>395.86712320538237</v>
      </c>
      <c r="Q14" s="98">
        <f t="shared" si="11"/>
        <v>13</v>
      </c>
      <c r="R14" s="108">
        <v>29170</v>
      </c>
      <c r="S14" s="91">
        <v>254239</v>
      </c>
      <c r="T14" s="92">
        <f t="shared" si="2"/>
        <v>30544.722772871992</v>
      </c>
      <c r="U14" s="115">
        <f t="shared" si="12"/>
        <v>10</v>
      </c>
      <c r="V14" s="122">
        <v>150626</v>
      </c>
      <c r="W14" s="81">
        <f t="shared" si="3"/>
        <v>18096.473839130173</v>
      </c>
      <c r="X14" s="180">
        <f t="shared" si="13"/>
        <v>15</v>
      </c>
      <c r="Y14" s="134">
        <v>606</v>
      </c>
      <c r="Z14" s="135">
        <f t="shared" si="4"/>
        <v>1.8272825955855749</v>
      </c>
      <c r="AA14" s="186">
        <f t="shared" si="14"/>
        <v>12</v>
      </c>
      <c r="AB14" s="144">
        <v>248</v>
      </c>
      <c r="AC14" s="145">
        <f t="shared" si="5"/>
        <v>5.6453448668335993</v>
      </c>
      <c r="AD14" s="190">
        <f t="shared" si="15"/>
        <v>10</v>
      </c>
      <c r="AE14" s="23">
        <v>49924</v>
      </c>
      <c r="AF14" s="153">
        <f>AE14/E14*10000</f>
        <v>5997.9575899561487</v>
      </c>
      <c r="AG14" s="198">
        <f t="shared" si="16"/>
        <v>11</v>
      </c>
      <c r="AH14" s="160">
        <v>43700427</v>
      </c>
      <c r="AI14" s="161">
        <f>AH14/E14*100</f>
        <v>52502.465309064704</v>
      </c>
      <c r="AJ14" s="195">
        <f t="shared" si="17"/>
        <v>15</v>
      </c>
      <c r="AK14" s="168">
        <v>6958985</v>
      </c>
      <c r="AL14" s="169">
        <f t="shared" si="6"/>
        <v>15.924295201966791</v>
      </c>
      <c r="AM14" s="201">
        <f t="shared" si="18"/>
        <v>32</v>
      </c>
      <c r="AN14" s="176">
        <v>287</v>
      </c>
      <c r="AO14" s="23">
        <v>529</v>
      </c>
      <c r="AP14" s="257">
        <f t="shared" si="7"/>
        <v>63.554994893974893</v>
      </c>
      <c r="AQ14" s="198">
        <f t="shared" si="19"/>
        <v>16</v>
      </c>
    </row>
    <row r="15" spans="1:43" ht="19.5" customHeight="1" x14ac:dyDescent="0.15">
      <c r="A15" s="276" t="s">
        <v>12</v>
      </c>
      <c r="B15" s="290">
        <v>12.71</v>
      </c>
      <c r="C15" s="284">
        <f t="shared" si="8"/>
        <v>37</v>
      </c>
      <c r="D15" s="14">
        <v>68044</v>
      </c>
      <c r="E15" s="17">
        <v>142381</v>
      </c>
      <c r="F15" s="59">
        <f t="shared" si="9"/>
        <v>13</v>
      </c>
      <c r="G15" s="20">
        <v>68763</v>
      </c>
      <c r="H15" s="20">
        <v>73618</v>
      </c>
      <c r="I15" s="54">
        <f t="shared" si="0"/>
        <v>11202.28166797797</v>
      </c>
      <c r="J15" s="64">
        <f t="shared" si="10"/>
        <v>2</v>
      </c>
      <c r="K15" s="84">
        <v>-639</v>
      </c>
      <c r="L15" s="85">
        <v>-76</v>
      </c>
      <c r="M15" s="254">
        <v>10.836779999999999</v>
      </c>
      <c r="N15" s="74">
        <v>29.468330000000002</v>
      </c>
      <c r="O15" s="75">
        <v>6127</v>
      </c>
      <c r="P15" s="76">
        <f t="shared" si="1"/>
        <v>430.32427079455829</v>
      </c>
      <c r="Q15" s="96">
        <f t="shared" si="11"/>
        <v>9</v>
      </c>
      <c r="R15" s="104">
        <v>53891</v>
      </c>
      <c r="S15" s="75">
        <v>139897</v>
      </c>
      <c r="T15" s="76">
        <f t="shared" si="2"/>
        <v>9825.5385198867825</v>
      </c>
      <c r="U15" s="113">
        <f t="shared" si="12"/>
        <v>29</v>
      </c>
      <c r="V15" s="125">
        <v>262998</v>
      </c>
      <c r="W15" s="126">
        <f t="shared" si="3"/>
        <v>18471.425260392887</v>
      </c>
      <c r="X15" s="182">
        <f t="shared" si="13"/>
        <v>14</v>
      </c>
      <c r="Y15" s="132">
        <v>67</v>
      </c>
      <c r="Z15" s="133">
        <f t="shared" si="4"/>
        <v>9.846569866556934E-2</v>
      </c>
      <c r="AA15" s="185">
        <f t="shared" si="14"/>
        <v>41</v>
      </c>
      <c r="AB15" s="142">
        <v>25</v>
      </c>
      <c r="AC15" s="143">
        <f t="shared" si="5"/>
        <v>1.9669551534225018</v>
      </c>
      <c r="AD15" s="189">
        <f t="shared" si="15"/>
        <v>39</v>
      </c>
      <c r="AE15" s="151">
        <v>50909</v>
      </c>
      <c r="AF15" s="152">
        <f>AE15/E15*10000</f>
        <v>3575.5472991480601</v>
      </c>
      <c r="AG15" s="197">
        <f t="shared" si="16"/>
        <v>39</v>
      </c>
      <c r="AH15" s="158">
        <v>83070690</v>
      </c>
      <c r="AI15" s="159">
        <f>AH15/E15*100</f>
        <v>58343.943363229642</v>
      </c>
      <c r="AJ15" s="179">
        <f t="shared" si="17"/>
        <v>11</v>
      </c>
      <c r="AK15" s="166">
        <v>12286838</v>
      </c>
      <c r="AL15" s="167">
        <f t="shared" si="6"/>
        <v>14.790822129923322</v>
      </c>
      <c r="AM15" s="200">
        <f t="shared" si="18"/>
        <v>34</v>
      </c>
      <c r="AN15" s="175">
        <v>476</v>
      </c>
      <c r="AO15" s="151">
        <v>1039</v>
      </c>
      <c r="AP15" s="258">
        <f t="shared" si="7"/>
        <v>72.973219741398083</v>
      </c>
      <c r="AQ15" s="197">
        <f t="shared" si="19"/>
        <v>6</v>
      </c>
    </row>
    <row r="16" spans="1:43" ht="19.5" customHeight="1" x14ac:dyDescent="0.15">
      <c r="A16" s="277" t="s">
        <v>13</v>
      </c>
      <c r="B16" s="289">
        <v>65.12</v>
      </c>
      <c r="C16" s="283">
        <f t="shared" si="8"/>
        <v>9</v>
      </c>
      <c r="D16" s="14">
        <v>173108</v>
      </c>
      <c r="E16" s="17">
        <v>395255</v>
      </c>
      <c r="F16" s="58">
        <f t="shared" si="9"/>
        <v>5</v>
      </c>
      <c r="G16" s="20">
        <v>187050</v>
      </c>
      <c r="H16" s="20">
        <v>208205</v>
      </c>
      <c r="I16" s="53">
        <f t="shared" si="0"/>
        <v>6069.6406633906627</v>
      </c>
      <c r="J16" s="63">
        <f t="shared" si="10"/>
        <v>12</v>
      </c>
      <c r="K16" s="77">
        <v>-1708</v>
      </c>
      <c r="L16" s="78">
        <v>-326</v>
      </c>
      <c r="M16" s="253">
        <v>11.66733</v>
      </c>
      <c r="N16" s="79">
        <v>30.497949999999999</v>
      </c>
      <c r="O16" s="82">
        <v>10074</v>
      </c>
      <c r="P16" s="83">
        <f t="shared" si="1"/>
        <v>254.87343613616525</v>
      </c>
      <c r="Q16" s="98">
        <f t="shared" si="11"/>
        <v>41</v>
      </c>
      <c r="R16" s="108">
        <v>120556</v>
      </c>
      <c r="S16" s="91">
        <v>771342</v>
      </c>
      <c r="T16" s="92">
        <f t="shared" si="2"/>
        <v>19515.047247979153</v>
      </c>
      <c r="U16" s="115">
        <f t="shared" si="12"/>
        <v>15</v>
      </c>
      <c r="V16" s="122">
        <v>503476</v>
      </c>
      <c r="W16" s="81">
        <f t="shared" si="3"/>
        <v>12738.004579322211</v>
      </c>
      <c r="X16" s="180">
        <f t="shared" si="13"/>
        <v>28</v>
      </c>
      <c r="Y16" s="134">
        <v>1055</v>
      </c>
      <c r="Z16" s="135">
        <f t="shared" si="4"/>
        <v>0.60944612611779936</v>
      </c>
      <c r="AA16" s="186">
        <f t="shared" si="14"/>
        <v>30</v>
      </c>
      <c r="AB16" s="144">
        <v>340</v>
      </c>
      <c r="AC16" s="145">
        <f t="shared" si="5"/>
        <v>5.2211302211302204</v>
      </c>
      <c r="AD16" s="190">
        <f t="shared" si="15"/>
        <v>14</v>
      </c>
      <c r="AE16" s="23">
        <v>163961</v>
      </c>
      <c r="AF16" s="153">
        <f>AE16/E16*10000</f>
        <v>4148.2334189320818</v>
      </c>
      <c r="AG16" s="198">
        <f t="shared" si="16"/>
        <v>34</v>
      </c>
      <c r="AH16" s="160">
        <v>189604776</v>
      </c>
      <c r="AI16" s="161">
        <f>AH16/E16*100</f>
        <v>47970.240983668773</v>
      </c>
      <c r="AJ16" s="195">
        <f t="shared" si="17"/>
        <v>34</v>
      </c>
      <c r="AK16" s="168">
        <v>38298079</v>
      </c>
      <c r="AL16" s="169">
        <f t="shared" si="6"/>
        <v>20.198899947541406</v>
      </c>
      <c r="AM16" s="201">
        <f t="shared" si="18"/>
        <v>8</v>
      </c>
      <c r="AN16" s="176">
        <v>1081</v>
      </c>
      <c r="AO16" s="23">
        <v>1647</v>
      </c>
      <c r="AP16" s="257">
        <f t="shared" si="7"/>
        <v>41.669302096115167</v>
      </c>
      <c r="AQ16" s="198">
        <f t="shared" si="19"/>
        <v>32</v>
      </c>
    </row>
    <row r="17" spans="1:43" ht="19.5" customHeight="1" x14ac:dyDescent="0.15">
      <c r="A17" s="277" t="s">
        <v>14</v>
      </c>
      <c r="B17" s="289">
        <v>76.489999999999995</v>
      </c>
      <c r="C17" s="283">
        <f t="shared" si="8"/>
        <v>7</v>
      </c>
      <c r="D17" s="14">
        <v>126104</v>
      </c>
      <c r="E17" s="17">
        <v>287749</v>
      </c>
      <c r="F17" s="58">
        <f t="shared" si="9"/>
        <v>8</v>
      </c>
      <c r="G17" s="20">
        <v>138629</v>
      </c>
      <c r="H17" s="20">
        <v>149120</v>
      </c>
      <c r="I17" s="53">
        <f t="shared" si="0"/>
        <v>3761.9165904039746</v>
      </c>
      <c r="J17" s="63">
        <f t="shared" si="10"/>
        <v>21</v>
      </c>
      <c r="K17" s="77">
        <v>-190</v>
      </c>
      <c r="L17" s="78">
        <v>209</v>
      </c>
      <c r="M17" s="253">
        <v>13.646470000000001</v>
      </c>
      <c r="N17" s="79">
        <v>24.762450000000001</v>
      </c>
      <c r="O17" s="82">
        <v>9279</v>
      </c>
      <c r="P17" s="83">
        <f t="shared" si="1"/>
        <v>322.46854029032249</v>
      </c>
      <c r="Q17" s="98">
        <f t="shared" si="11"/>
        <v>26</v>
      </c>
      <c r="R17" s="108">
        <v>102324</v>
      </c>
      <c r="S17" s="91">
        <v>295092</v>
      </c>
      <c r="T17" s="92">
        <f t="shared" si="2"/>
        <v>10255.187680930256</v>
      </c>
      <c r="U17" s="115">
        <f t="shared" si="12"/>
        <v>28</v>
      </c>
      <c r="V17" s="122">
        <v>1120555</v>
      </c>
      <c r="W17" s="81">
        <f t="shared" si="3"/>
        <v>38942.098843088941</v>
      </c>
      <c r="X17" s="180">
        <f t="shared" si="13"/>
        <v>6</v>
      </c>
      <c r="Y17" s="134">
        <v>1102</v>
      </c>
      <c r="Z17" s="135">
        <f t="shared" si="4"/>
        <v>0.87388187527754868</v>
      </c>
      <c r="AA17" s="186">
        <f t="shared" si="14"/>
        <v>21</v>
      </c>
      <c r="AB17" s="144">
        <v>392</v>
      </c>
      <c r="AC17" s="145">
        <f t="shared" si="5"/>
        <v>5.1248529219505823</v>
      </c>
      <c r="AD17" s="190">
        <f t="shared" si="15"/>
        <v>15</v>
      </c>
      <c r="AE17" s="23">
        <v>115133</v>
      </c>
      <c r="AF17" s="153">
        <f>AE17/E17*10000</f>
        <v>4001.1607338340009</v>
      </c>
      <c r="AG17" s="198">
        <f t="shared" si="16"/>
        <v>36</v>
      </c>
      <c r="AH17" s="160">
        <v>125116473</v>
      </c>
      <c r="AI17" s="161">
        <f>AH17/E17*100</f>
        <v>43481.114791015782</v>
      </c>
      <c r="AJ17" s="195">
        <f t="shared" si="17"/>
        <v>43</v>
      </c>
      <c r="AK17" s="168">
        <v>31006380</v>
      </c>
      <c r="AL17" s="169">
        <f t="shared" si="6"/>
        <v>24.782012517248628</v>
      </c>
      <c r="AM17" s="201">
        <f t="shared" si="18"/>
        <v>3</v>
      </c>
      <c r="AN17" s="176">
        <v>705</v>
      </c>
      <c r="AO17" s="23">
        <v>1466</v>
      </c>
      <c r="AP17" s="257">
        <f t="shared" si="7"/>
        <v>50.947179660050949</v>
      </c>
      <c r="AQ17" s="198">
        <f t="shared" si="19"/>
        <v>24</v>
      </c>
    </row>
    <row r="18" spans="1:43" ht="19.5" customHeight="1" x14ac:dyDescent="0.15">
      <c r="A18" s="276" t="s">
        <v>15</v>
      </c>
      <c r="B18" s="290">
        <v>41.72</v>
      </c>
      <c r="C18" s="284">
        <f t="shared" si="8"/>
        <v>16</v>
      </c>
      <c r="D18" s="14">
        <v>114843</v>
      </c>
      <c r="E18" s="17">
        <v>263245</v>
      </c>
      <c r="F18" s="59">
        <f t="shared" si="9"/>
        <v>9</v>
      </c>
      <c r="G18" s="20">
        <v>124952</v>
      </c>
      <c r="H18" s="20">
        <v>138293</v>
      </c>
      <c r="I18" s="54">
        <f t="shared" si="0"/>
        <v>6309.8034515819754</v>
      </c>
      <c r="J18" s="64">
        <f t="shared" si="10"/>
        <v>11</v>
      </c>
      <c r="K18" s="84">
        <v>-1327</v>
      </c>
      <c r="L18" s="85">
        <v>-70</v>
      </c>
      <c r="M18" s="254">
        <v>12.085380000000001</v>
      </c>
      <c r="N18" s="74">
        <v>28.999929999999999</v>
      </c>
      <c r="O18" s="75">
        <v>11940</v>
      </c>
      <c r="P18" s="76">
        <f t="shared" si="1"/>
        <v>453.56986837356834</v>
      </c>
      <c r="Q18" s="96">
        <f t="shared" si="11"/>
        <v>7</v>
      </c>
      <c r="R18" s="104">
        <v>110440</v>
      </c>
      <c r="S18" s="75">
        <v>1124562</v>
      </c>
      <c r="T18" s="76">
        <f t="shared" si="2"/>
        <v>42719.215939524016</v>
      </c>
      <c r="U18" s="113">
        <f t="shared" si="12"/>
        <v>4</v>
      </c>
      <c r="V18" s="125">
        <v>633927</v>
      </c>
      <c r="W18" s="126">
        <f t="shared" si="3"/>
        <v>24081.255104560387</v>
      </c>
      <c r="X18" s="182">
        <f t="shared" si="13"/>
        <v>11</v>
      </c>
      <c r="Y18" s="132">
        <v>859</v>
      </c>
      <c r="Z18" s="133">
        <f t="shared" si="4"/>
        <v>0.74797767386780212</v>
      </c>
      <c r="AA18" s="185">
        <f t="shared" si="14"/>
        <v>26</v>
      </c>
      <c r="AB18" s="142">
        <v>233</v>
      </c>
      <c r="AC18" s="143">
        <f t="shared" si="5"/>
        <v>5.5848513902205177</v>
      </c>
      <c r="AD18" s="189">
        <f t="shared" si="15"/>
        <v>11</v>
      </c>
      <c r="AE18" s="151">
        <v>117370</v>
      </c>
      <c r="AF18" s="152">
        <f>AE18/E18*10000</f>
        <v>4458.5842086269449</v>
      </c>
      <c r="AG18" s="197">
        <f t="shared" si="16"/>
        <v>28</v>
      </c>
      <c r="AH18" s="158">
        <v>134196878</v>
      </c>
      <c r="AI18" s="159">
        <f>AH18/E18*100</f>
        <v>50977.939941879238</v>
      </c>
      <c r="AJ18" s="179">
        <f t="shared" si="17"/>
        <v>24</v>
      </c>
      <c r="AK18" s="166">
        <v>24324474</v>
      </c>
      <c r="AL18" s="167">
        <f t="shared" si="6"/>
        <v>18.125961171764366</v>
      </c>
      <c r="AM18" s="200">
        <f t="shared" si="18"/>
        <v>16</v>
      </c>
      <c r="AN18" s="175">
        <v>670</v>
      </c>
      <c r="AO18" s="151">
        <v>1722</v>
      </c>
      <c r="AP18" s="258">
        <f t="shared" si="7"/>
        <v>65.414347850861361</v>
      </c>
      <c r="AQ18" s="197">
        <f t="shared" si="19"/>
        <v>11</v>
      </c>
    </row>
    <row r="19" spans="1:43" ht="19.5" customHeight="1" x14ac:dyDescent="0.15">
      <c r="A19" s="277" t="s">
        <v>16</v>
      </c>
      <c r="B19" s="289">
        <v>56.51</v>
      </c>
      <c r="C19" s="283">
        <f t="shared" si="8"/>
        <v>11</v>
      </c>
      <c r="D19" s="14">
        <v>43904</v>
      </c>
      <c r="E19" s="17">
        <v>99222</v>
      </c>
      <c r="F19" s="58">
        <f t="shared" si="9"/>
        <v>22</v>
      </c>
      <c r="G19" s="20">
        <v>47429</v>
      </c>
      <c r="H19" s="20">
        <v>51793</v>
      </c>
      <c r="I19" s="53">
        <f t="shared" si="0"/>
        <v>1755.8308264024067</v>
      </c>
      <c r="J19" s="63">
        <f t="shared" si="10"/>
        <v>33</v>
      </c>
      <c r="K19" s="77">
        <v>-424</v>
      </c>
      <c r="L19" s="78">
        <v>-485</v>
      </c>
      <c r="M19" s="253">
        <v>11.48396</v>
      </c>
      <c r="N19" s="79">
        <v>26.4923</v>
      </c>
      <c r="O19" s="82">
        <v>4694</v>
      </c>
      <c r="P19" s="83">
        <f t="shared" si="1"/>
        <v>473.08056680978012</v>
      </c>
      <c r="Q19" s="98">
        <f t="shared" si="11"/>
        <v>3</v>
      </c>
      <c r="R19" s="108">
        <v>53093</v>
      </c>
      <c r="S19" s="91">
        <v>267230</v>
      </c>
      <c r="T19" s="92">
        <f t="shared" si="2"/>
        <v>26932.535123258953</v>
      </c>
      <c r="U19" s="115">
        <f t="shared" si="12"/>
        <v>11</v>
      </c>
      <c r="V19" s="122">
        <v>319357</v>
      </c>
      <c r="W19" s="81">
        <f t="shared" si="3"/>
        <v>32186.107919614598</v>
      </c>
      <c r="X19" s="180">
        <f t="shared" si="13"/>
        <v>8</v>
      </c>
      <c r="Y19" s="134">
        <v>843</v>
      </c>
      <c r="Z19" s="135">
        <f t="shared" si="4"/>
        <v>1.9200983965014577</v>
      </c>
      <c r="AA19" s="186">
        <f t="shared" si="14"/>
        <v>9</v>
      </c>
      <c r="AB19" s="144">
        <v>377</v>
      </c>
      <c r="AC19" s="145">
        <f t="shared" si="5"/>
        <v>6.6713855954698289</v>
      </c>
      <c r="AD19" s="190">
        <f t="shared" si="15"/>
        <v>5</v>
      </c>
      <c r="AE19" s="23">
        <v>61634</v>
      </c>
      <c r="AF19" s="153">
        <f>AE19/E19*10000</f>
        <v>6211.7272379109463</v>
      </c>
      <c r="AG19" s="198">
        <f t="shared" si="16"/>
        <v>7</v>
      </c>
      <c r="AH19" s="160">
        <v>68063997</v>
      </c>
      <c r="AI19" s="161">
        <f>AH19/E19*100</f>
        <v>68597.687004898107</v>
      </c>
      <c r="AJ19" s="195">
        <f t="shared" si="17"/>
        <v>5</v>
      </c>
      <c r="AK19" s="168">
        <v>8502515</v>
      </c>
      <c r="AL19" s="169">
        <f t="shared" si="6"/>
        <v>12.491941958683386</v>
      </c>
      <c r="AM19" s="201">
        <f t="shared" si="18"/>
        <v>39</v>
      </c>
      <c r="AN19" s="176">
        <v>437</v>
      </c>
      <c r="AO19" s="23">
        <v>693</v>
      </c>
      <c r="AP19" s="257">
        <f t="shared" si="7"/>
        <v>69.843381508133277</v>
      </c>
      <c r="AQ19" s="198">
        <f t="shared" si="19"/>
        <v>9</v>
      </c>
    </row>
    <row r="20" spans="1:43" ht="19.5" customHeight="1" x14ac:dyDescent="0.15">
      <c r="A20" s="278" t="s">
        <v>17</v>
      </c>
      <c r="B20" s="289">
        <v>39.72</v>
      </c>
      <c r="C20" s="283">
        <f t="shared" si="8"/>
        <v>17</v>
      </c>
      <c r="D20" s="15">
        <v>45836</v>
      </c>
      <c r="E20" s="18">
        <v>107697</v>
      </c>
      <c r="F20" s="58">
        <f t="shared" si="9"/>
        <v>19</v>
      </c>
      <c r="G20" s="21">
        <v>50352</v>
      </c>
      <c r="H20" s="21">
        <v>57345</v>
      </c>
      <c r="I20" s="53">
        <f t="shared" si="0"/>
        <v>2711.404833836858</v>
      </c>
      <c r="J20" s="63">
        <f t="shared" si="10"/>
        <v>26</v>
      </c>
      <c r="K20" s="77">
        <v>-619</v>
      </c>
      <c r="L20" s="78">
        <v>-383</v>
      </c>
      <c r="M20" s="253">
        <v>11.15558</v>
      </c>
      <c r="N20" s="79">
        <v>30.497979999999998</v>
      </c>
      <c r="O20" s="82">
        <v>3304</v>
      </c>
      <c r="P20" s="83">
        <f t="shared" si="1"/>
        <v>306.78663286813929</v>
      </c>
      <c r="Q20" s="98">
        <f t="shared" si="11"/>
        <v>33</v>
      </c>
      <c r="R20" s="108">
        <v>33193</v>
      </c>
      <c r="S20" s="91">
        <v>154659</v>
      </c>
      <c r="T20" s="92">
        <f t="shared" si="2"/>
        <v>14360.567146717178</v>
      </c>
      <c r="U20" s="115">
        <f t="shared" si="12"/>
        <v>18</v>
      </c>
      <c r="V20" s="122">
        <v>97771</v>
      </c>
      <c r="W20" s="81">
        <f t="shared" si="3"/>
        <v>9078.3401580359714</v>
      </c>
      <c r="X20" s="180">
        <f t="shared" si="13"/>
        <v>35</v>
      </c>
      <c r="Y20" s="134">
        <v>1094</v>
      </c>
      <c r="Z20" s="135">
        <f t="shared" si="4"/>
        <v>2.3867702242778601</v>
      </c>
      <c r="AA20" s="186">
        <f t="shared" si="14"/>
        <v>6</v>
      </c>
      <c r="AB20" s="144">
        <v>361</v>
      </c>
      <c r="AC20" s="145">
        <f t="shared" si="5"/>
        <v>9.0886203423967782</v>
      </c>
      <c r="AD20" s="190">
        <f t="shared" si="15"/>
        <v>1</v>
      </c>
      <c r="AE20" s="23">
        <v>58754</v>
      </c>
      <c r="AF20" s="153">
        <f>AE20/E20*10000</f>
        <v>5455.4908678978982</v>
      </c>
      <c r="AG20" s="198">
        <f t="shared" si="16"/>
        <v>18</v>
      </c>
      <c r="AH20" s="160">
        <v>54982219</v>
      </c>
      <c r="AI20" s="161">
        <f>AH20/E20*100</f>
        <v>51052.693204081821</v>
      </c>
      <c r="AJ20" s="195">
        <f t="shared" si="17"/>
        <v>23</v>
      </c>
      <c r="AK20" s="168">
        <v>10334782</v>
      </c>
      <c r="AL20" s="169">
        <f t="shared" si="6"/>
        <v>18.796589493777979</v>
      </c>
      <c r="AM20" s="201">
        <f t="shared" si="18"/>
        <v>15</v>
      </c>
      <c r="AN20" s="176">
        <v>360</v>
      </c>
      <c r="AO20" s="23">
        <v>553</v>
      </c>
      <c r="AP20" s="257">
        <f t="shared" si="7"/>
        <v>51.347762704625012</v>
      </c>
      <c r="AQ20" s="198">
        <f t="shared" si="19"/>
        <v>23</v>
      </c>
    </row>
    <row r="21" spans="1:43" ht="19.5" customHeight="1" x14ac:dyDescent="0.15">
      <c r="A21" s="276" t="s">
        <v>18</v>
      </c>
      <c r="B21" s="290">
        <v>24.7</v>
      </c>
      <c r="C21" s="284">
        <f t="shared" si="8"/>
        <v>27</v>
      </c>
      <c r="D21" s="14">
        <v>101974</v>
      </c>
      <c r="E21" s="17">
        <v>228133</v>
      </c>
      <c r="F21" s="59">
        <f t="shared" si="9"/>
        <v>10</v>
      </c>
      <c r="G21" s="20">
        <v>109912</v>
      </c>
      <c r="H21" s="20">
        <v>118221</v>
      </c>
      <c r="I21" s="54">
        <f t="shared" si="0"/>
        <v>9236.1538461538457</v>
      </c>
      <c r="J21" s="64">
        <f t="shared" si="10"/>
        <v>6</v>
      </c>
      <c r="K21" s="84">
        <v>-1177</v>
      </c>
      <c r="L21" s="85">
        <v>-423</v>
      </c>
      <c r="M21" s="254">
        <v>11.386699999999999</v>
      </c>
      <c r="N21" s="74">
        <v>30.545459999999999</v>
      </c>
      <c r="O21" s="75">
        <v>7096</v>
      </c>
      <c r="P21" s="76">
        <f t="shared" si="1"/>
        <v>311.04662631009103</v>
      </c>
      <c r="Q21" s="96">
        <f t="shared" si="11"/>
        <v>31</v>
      </c>
      <c r="R21" s="104">
        <v>69396</v>
      </c>
      <c r="S21" s="75">
        <v>180019</v>
      </c>
      <c r="T21" s="76">
        <f t="shared" si="2"/>
        <v>7890.9671112903434</v>
      </c>
      <c r="U21" s="113">
        <f t="shared" si="12"/>
        <v>33</v>
      </c>
      <c r="V21" s="125">
        <v>387457</v>
      </c>
      <c r="W21" s="126">
        <f t="shared" si="3"/>
        <v>16983.820841351317</v>
      </c>
      <c r="X21" s="182">
        <f t="shared" si="13"/>
        <v>18</v>
      </c>
      <c r="Y21" s="132">
        <v>378</v>
      </c>
      <c r="Z21" s="133">
        <f t="shared" si="4"/>
        <v>0.37068272304705124</v>
      </c>
      <c r="AA21" s="185">
        <f t="shared" si="14"/>
        <v>36</v>
      </c>
      <c r="AB21" s="142">
        <v>133</v>
      </c>
      <c r="AC21" s="143">
        <f t="shared" si="5"/>
        <v>5.384615384615385</v>
      </c>
      <c r="AD21" s="189">
        <f t="shared" si="15"/>
        <v>13</v>
      </c>
      <c r="AE21" s="151">
        <v>92986</v>
      </c>
      <c r="AF21" s="152">
        <f>AE21/E21*10000</f>
        <v>4075.9556925127013</v>
      </c>
      <c r="AG21" s="197">
        <f t="shared" si="16"/>
        <v>35</v>
      </c>
      <c r="AH21" s="158">
        <v>117115340</v>
      </c>
      <c r="AI21" s="159">
        <f>AH21/E21*100</f>
        <v>51336.430941599858</v>
      </c>
      <c r="AJ21" s="179">
        <f t="shared" si="17"/>
        <v>20</v>
      </c>
      <c r="AK21" s="166">
        <v>19318417</v>
      </c>
      <c r="AL21" s="167">
        <f t="shared" si="6"/>
        <v>16.495206349569578</v>
      </c>
      <c r="AM21" s="200">
        <f t="shared" si="18"/>
        <v>26</v>
      </c>
      <c r="AN21" s="175">
        <v>801</v>
      </c>
      <c r="AO21" s="151">
        <v>1466</v>
      </c>
      <c r="AP21" s="258">
        <f t="shared" si="7"/>
        <v>64.260760170602225</v>
      </c>
      <c r="AQ21" s="197">
        <f t="shared" si="19"/>
        <v>13</v>
      </c>
    </row>
    <row r="22" spans="1:43" ht="19.5" customHeight="1" x14ac:dyDescent="0.15">
      <c r="A22" s="278" t="s">
        <v>19</v>
      </c>
      <c r="B22" s="289">
        <v>109.63</v>
      </c>
      <c r="C22" s="283">
        <f t="shared" si="8"/>
        <v>3</v>
      </c>
      <c r="D22" s="15">
        <v>42453</v>
      </c>
      <c r="E22" s="18">
        <v>100354</v>
      </c>
      <c r="F22" s="58">
        <f t="shared" si="9"/>
        <v>21</v>
      </c>
      <c r="G22" s="21">
        <v>46767</v>
      </c>
      <c r="H22" s="21">
        <v>53587</v>
      </c>
      <c r="I22" s="53">
        <f t="shared" si="0"/>
        <v>915.38812368877132</v>
      </c>
      <c r="J22" s="63">
        <f t="shared" si="10"/>
        <v>37</v>
      </c>
      <c r="K22" s="77">
        <v>-895</v>
      </c>
      <c r="L22" s="78">
        <v>-443</v>
      </c>
      <c r="M22" s="253">
        <v>10.17779</v>
      </c>
      <c r="N22" s="79">
        <v>35.876959999999997</v>
      </c>
      <c r="O22" s="82">
        <v>2701</v>
      </c>
      <c r="P22" s="83">
        <f t="shared" si="1"/>
        <v>269.14721884528768</v>
      </c>
      <c r="Q22" s="98">
        <f t="shared" si="11"/>
        <v>38</v>
      </c>
      <c r="R22" s="108">
        <v>25566</v>
      </c>
      <c r="S22" s="91">
        <v>112302</v>
      </c>
      <c r="T22" s="92">
        <f t="shared" si="2"/>
        <v>11190.585327939096</v>
      </c>
      <c r="U22" s="115">
        <f t="shared" si="12"/>
        <v>25</v>
      </c>
      <c r="V22" s="122">
        <v>108867</v>
      </c>
      <c r="W22" s="81">
        <f t="shared" si="3"/>
        <v>10848.297028519042</v>
      </c>
      <c r="X22" s="180">
        <f t="shared" si="13"/>
        <v>31</v>
      </c>
      <c r="Y22" s="134">
        <v>788</v>
      </c>
      <c r="Z22" s="135">
        <f t="shared" si="4"/>
        <v>1.8561703530963654</v>
      </c>
      <c r="AA22" s="186">
        <f t="shared" si="14"/>
        <v>11</v>
      </c>
      <c r="AB22" s="144">
        <v>225</v>
      </c>
      <c r="AC22" s="145">
        <f t="shared" si="5"/>
        <v>2.0523579312232054</v>
      </c>
      <c r="AD22" s="190">
        <f t="shared" si="15"/>
        <v>38</v>
      </c>
      <c r="AE22" s="23">
        <v>55289</v>
      </c>
      <c r="AF22" s="153">
        <f>AE22/E22*10000</f>
        <v>5509.3967355561317</v>
      </c>
      <c r="AG22" s="198">
        <f t="shared" si="16"/>
        <v>17</v>
      </c>
      <c r="AH22" s="160">
        <v>47793196</v>
      </c>
      <c r="AI22" s="161">
        <f>AH22/E22*100</f>
        <v>47624.604898658748</v>
      </c>
      <c r="AJ22" s="195">
        <f t="shared" si="17"/>
        <v>36</v>
      </c>
      <c r="AK22" s="168">
        <v>9029607</v>
      </c>
      <c r="AL22" s="169">
        <f t="shared" si="6"/>
        <v>18.893080512966741</v>
      </c>
      <c r="AM22" s="201">
        <f t="shared" si="18"/>
        <v>14</v>
      </c>
      <c r="AN22" s="176">
        <v>221</v>
      </c>
      <c r="AO22" s="23">
        <v>350</v>
      </c>
      <c r="AP22" s="257">
        <f t="shared" si="7"/>
        <v>34.876537058811806</v>
      </c>
      <c r="AQ22" s="198">
        <f t="shared" si="19"/>
        <v>38</v>
      </c>
    </row>
    <row r="23" spans="1:43" ht="19.5" customHeight="1" x14ac:dyDescent="0.15">
      <c r="A23" s="278" t="s">
        <v>20</v>
      </c>
      <c r="B23" s="289">
        <v>16.66</v>
      </c>
      <c r="C23" s="283">
        <f t="shared" si="8"/>
        <v>33</v>
      </c>
      <c r="D23" s="15">
        <v>52171</v>
      </c>
      <c r="E23" s="18">
        <v>116646</v>
      </c>
      <c r="F23" s="58">
        <f t="shared" si="9"/>
        <v>17</v>
      </c>
      <c r="G23" s="21">
        <v>56021</v>
      </c>
      <c r="H23" s="21">
        <v>60625</v>
      </c>
      <c r="I23" s="53">
        <f t="shared" si="0"/>
        <v>7001.5606242496997</v>
      </c>
      <c r="J23" s="63">
        <f t="shared" si="10"/>
        <v>9</v>
      </c>
      <c r="K23" s="77">
        <v>-791</v>
      </c>
      <c r="L23" s="78">
        <v>-204</v>
      </c>
      <c r="M23" s="253">
        <v>10.6927</v>
      </c>
      <c r="N23" s="79">
        <v>30.855740000000001</v>
      </c>
      <c r="O23" s="82">
        <v>4607</v>
      </c>
      <c r="P23" s="83">
        <f t="shared" si="1"/>
        <v>394.95567786293572</v>
      </c>
      <c r="Q23" s="98">
        <f t="shared" si="11"/>
        <v>14</v>
      </c>
      <c r="R23" s="108">
        <v>39255</v>
      </c>
      <c r="S23" s="91">
        <v>149073</v>
      </c>
      <c r="T23" s="92">
        <f t="shared" si="2"/>
        <v>12779.949591070419</v>
      </c>
      <c r="U23" s="115">
        <f t="shared" si="12"/>
        <v>22</v>
      </c>
      <c r="V23" s="122">
        <v>196391</v>
      </c>
      <c r="W23" s="81">
        <f t="shared" si="3"/>
        <v>16836.496750853006</v>
      </c>
      <c r="X23" s="180">
        <f t="shared" si="13"/>
        <v>19</v>
      </c>
      <c r="Y23" s="134">
        <v>448</v>
      </c>
      <c r="Z23" s="135">
        <f t="shared" si="4"/>
        <v>0.85871461156581241</v>
      </c>
      <c r="AA23" s="186">
        <f t="shared" si="14"/>
        <v>22</v>
      </c>
      <c r="AB23" s="144">
        <v>110</v>
      </c>
      <c r="AC23" s="145">
        <f t="shared" si="5"/>
        <v>6.602641056422569</v>
      </c>
      <c r="AD23" s="190">
        <f t="shared" si="15"/>
        <v>6</v>
      </c>
      <c r="AE23" s="23">
        <v>53825</v>
      </c>
      <c r="AF23" s="153">
        <f>AE23/E23*10000</f>
        <v>4614.3888345935566</v>
      </c>
      <c r="AG23" s="198">
        <f t="shared" si="16"/>
        <v>25</v>
      </c>
      <c r="AH23" s="160">
        <v>57873292</v>
      </c>
      <c r="AI23" s="161">
        <f>AH23/E23*100</f>
        <v>49614.467705707866</v>
      </c>
      <c r="AJ23" s="195">
        <f t="shared" si="17"/>
        <v>28</v>
      </c>
      <c r="AK23" s="168">
        <v>9269849</v>
      </c>
      <c r="AL23" s="169">
        <f t="shared" si="6"/>
        <v>16.017490416823012</v>
      </c>
      <c r="AM23" s="201">
        <f t="shared" si="18"/>
        <v>31</v>
      </c>
      <c r="AN23" s="176">
        <v>432</v>
      </c>
      <c r="AO23" s="23">
        <v>849</v>
      </c>
      <c r="AP23" s="257">
        <f t="shared" si="7"/>
        <v>72.784321794146393</v>
      </c>
      <c r="AQ23" s="198">
        <f t="shared" si="19"/>
        <v>7</v>
      </c>
    </row>
    <row r="24" spans="1:43" ht="19.5" customHeight="1" x14ac:dyDescent="0.15">
      <c r="A24" s="276" t="s">
        <v>21</v>
      </c>
      <c r="B24" s="290">
        <v>18.27</v>
      </c>
      <c r="C24" s="284">
        <f t="shared" si="8"/>
        <v>30</v>
      </c>
      <c r="D24" s="14">
        <v>52848</v>
      </c>
      <c r="E24" s="17">
        <v>118349</v>
      </c>
      <c r="F24" s="59">
        <f t="shared" si="9"/>
        <v>16</v>
      </c>
      <c r="G24" s="20">
        <v>57379</v>
      </c>
      <c r="H24" s="20">
        <v>60970</v>
      </c>
      <c r="I24" s="54">
        <f t="shared" si="0"/>
        <v>6477.7777777777783</v>
      </c>
      <c r="J24" s="64">
        <f t="shared" si="10"/>
        <v>10</v>
      </c>
      <c r="K24" s="84">
        <v>-539</v>
      </c>
      <c r="L24" s="85">
        <v>-479</v>
      </c>
      <c r="M24" s="254">
        <v>11.710940000000001</v>
      </c>
      <c r="N24" s="74">
        <v>27.412939999999999</v>
      </c>
      <c r="O24" s="75">
        <v>4606</v>
      </c>
      <c r="P24" s="76">
        <f t="shared" si="1"/>
        <v>389.18791033299817</v>
      </c>
      <c r="Q24" s="96">
        <f t="shared" si="11"/>
        <v>15</v>
      </c>
      <c r="R24" s="104">
        <v>51173</v>
      </c>
      <c r="S24" s="75">
        <v>396803</v>
      </c>
      <c r="T24" s="76">
        <f t="shared" si="2"/>
        <v>33528.208941351426</v>
      </c>
      <c r="U24" s="113">
        <f t="shared" si="12"/>
        <v>8</v>
      </c>
      <c r="V24" s="125">
        <v>202777</v>
      </c>
      <c r="W24" s="126">
        <f t="shared" si="3"/>
        <v>17133.816086320967</v>
      </c>
      <c r="X24" s="182">
        <f t="shared" si="13"/>
        <v>17</v>
      </c>
      <c r="Y24" s="132">
        <v>149</v>
      </c>
      <c r="Z24" s="133">
        <f t="shared" si="4"/>
        <v>0.28194066000605511</v>
      </c>
      <c r="AA24" s="185">
        <f t="shared" si="14"/>
        <v>37</v>
      </c>
      <c r="AB24" s="142">
        <v>39</v>
      </c>
      <c r="AC24" s="143">
        <f t="shared" si="5"/>
        <v>2.1346469622331692</v>
      </c>
      <c r="AD24" s="189">
        <f t="shared" si="15"/>
        <v>35</v>
      </c>
      <c r="AE24" s="151">
        <v>51898</v>
      </c>
      <c r="AF24" s="152">
        <f>AE24/E24*10000</f>
        <v>4385.1659076122314</v>
      </c>
      <c r="AG24" s="197">
        <f t="shared" si="16"/>
        <v>31</v>
      </c>
      <c r="AH24" s="158">
        <v>60587115</v>
      </c>
      <c r="AI24" s="159">
        <f>AH24/E24*100</f>
        <v>51193.601128864626</v>
      </c>
      <c r="AJ24" s="179">
        <f t="shared" si="17"/>
        <v>22</v>
      </c>
      <c r="AK24" s="166">
        <v>9971721</v>
      </c>
      <c r="AL24" s="167">
        <f t="shared" si="6"/>
        <v>16.458484613436372</v>
      </c>
      <c r="AM24" s="200">
        <f t="shared" si="18"/>
        <v>27</v>
      </c>
      <c r="AN24" s="175">
        <v>305</v>
      </c>
      <c r="AO24" s="151">
        <v>733</v>
      </c>
      <c r="AP24" s="258">
        <f t="shared" si="7"/>
        <v>61.935462065585682</v>
      </c>
      <c r="AQ24" s="197">
        <f t="shared" si="19"/>
        <v>17</v>
      </c>
    </row>
    <row r="25" spans="1:43" ht="19.5" customHeight="1" x14ac:dyDescent="0.15">
      <c r="A25" s="277" t="s">
        <v>22</v>
      </c>
      <c r="B25" s="289">
        <v>84.98</v>
      </c>
      <c r="C25" s="283">
        <f t="shared" si="8"/>
        <v>6</v>
      </c>
      <c r="D25" s="14">
        <v>74303</v>
      </c>
      <c r="E25" s="17">
        <v>183879</v>
      </c>
      <c r="F25" s="58">
        <f t="shared" si="9"/>
        <v>12</v>
      </c>
      <c r="G25" s="20">
        <v>88433</v>
      </c>
      <c r="H25" s="20">
        <v>95446</v>
      </c>
      <c r="I25" s="53">
        <f t="shared" si="0"/>
        <v>2163.7914803483172</v>
      </c>
      <c r="J25" s="63">
        <f t="shared" si="10"/>
        <v>30</v>
      </c>
      <c r="K25" s="77">
        <v>-420</v>
      </c>
      <c r="L25" s="78">
        <v>-196</v>
      </c>
      <c r="M25" s="253">
        <v>13.521229999999999</v>
      </c>
      <c r="N25" s="79">
        <v>25.879290000000001</v>
      </c>
      <c r="O25" s="82">
        <v>5887</v>
      </c>
      <c r="P25" s="83">
        <f t="shared" si="1"/>
        <v>320.15618966820568</v>
      </c>
      <c r="Q25" s="98">
        <f t="shared" si="11"/>
        <v>27</v>
      </c>
      <c r="R25" s="108">
        <v>56223</v>
      </c>
      <c r="S25" s="91">
        <v>196395</v>
      </c>
      <c r="T25" s="92">
        <f t="shared" si="2"/>
        <v>10680.665002528838</v>
      </c>
      <c r="U25" s="115">
        <f t="shared" si="12"/>
        <v>26</v>
      </c>
      <c r="V25" s="122">
        <v>305688</v>
      </c>
      <c r="W25" s="81">
        <f t="shared" si="3"/>
        <v>16624.410617851958</v>
      </c>
      <c r="X25" s="180">
        <f t="shared" si="13"/>
        <v>21</v>
      </c>
      <c r="Y25" s="134">
        <v>1006</v>
      </c>
      <c r="Z25" s="135">
        <f t="shared" si="4"/>
        <v>1.3539157234566572</v>
      </c>
      <c r="AA25" s="186">
        <f t="shared" si="14"/>
        <v>16</v>
      </c>
      <c r="AB25" s="144">
        <v>371</v>
      </c>
      <c r="AC25" s="145">
        <f t="shared" si="5"/>
        <v>4.3657331136738051</v>
      </c>
      <c r="AD25" s="190">
        <f t="shared" si="15"/>
        <v>19</v>
      </c>
      <c r="AE25" s="23">
        <v>102357</v>
      </c>
      <c r="AF25" s="153">
        <f>AE25/E25*10000</f>
        <v>5566.5410405755956</v>
      </c>
      <c r="AG25" s="198">
        <f t="shared" si="16"/>
        <v>16</v>
      </c>
      <c r="AH25" s="160">
        <v>87019284</v>
      </c>
      <c r="AI25" s="161">
        <f>AH25/E25*100</f>
        <v>47324.209942407775</v>
      </c>
      <c r="AJ25" s="195">
        <f t="shared" si="17"/>
        <v>37</v>
      </c>
      <c r="AK25" s="168">
        <v>16470939</v>
      </c>
      <c r="AL25" s="169">
        <f t="shared" si="6"/>
        <v>18.927918322104329</v>
      </c>
      <c r="AM25" s="201">
        <f t="shared" si="18"/>
        <v>13</v>
      </c>
      <c r="AN25" s="176">
        <v>623</v>
      </c>
      <c r="AO25" s="23">
        <v>1016</v>
      </c>
      <c r="AP25" s="257">
        <f t="shared" si="7"/>
        <v>55.253726635450484</v>
      </c>
      <c r="AQ25" s="198">
        <f t="shared" si="19"/>
        <v>20</v>
      </c>
    </row>
    <row r="26" spans="1:43" ht="19.5" customHeight="1" x14ac:dyDescent="0.15">
      <c r="A26" s="277" t="s">
        <v>23</v>
      </c>
      <c r="B26" s="289">
        <v>47.9</v>
      </c>
      <c r="C26" s="283">
        <f t="shared" si="8"/>
        <v>14</v>
      </c>
      <c r="D26" s="14">
        <v>58692</v>
      </c>
      <c r="E26" s="17">
        <v>137418</v>
      </c>
      <c r="F26" s="58">
        <f t="shared" si="9"/>
        <v>14</v>
      </c>
      <c r="G26" s="20">
        <v>65190</v>
      </c>
      <c r="H26" s="20">
        <v>72228</v>
      </c>
      <c r="I26" s="53">
        <f t="shared" si="0"/>
        <v>2868.8517745302715</v>
      </c>
      <c r="J26" s="63">
        <f t="shared" si="10"/>
        <v>25</v>
      </c>
      <c r="K26" s="77">
        <v>-255</v>
      </c>
      <c r="L26" s="78">
        <v>805</v>
      </c>
      <c r="M26" s="253">
        <v>14.90779</v>
      </c>
      <c r="N26" s="79">
        <v>26.033110000000001</v>
      </c>
      <c r="O26" s="82">
        <v>4215</v>
      </c>
      <c r="P26" s="83">
        <f t="shared" si="1"/>
        <v>306.72837619525831</v>
      </c>
      <c r="Q26" s="98">
        <f t="shared" si="11"/>
        <v>34</v>
      </c>
      <c r="R26" s="108">
        <v>41537</v>
      </c>
      <c r="S26" s="91">
        <v>25861</v>
      </c>
      <c r="T26" s="92">
        <f t="shared" si="2"/>
        <v>1881.9223100321647</v>
      </c>
      <c r="U26" s="115">
        <f t="shared" si="12"/>
        <v>42</v>
      </c>
      <c r="V26" s="122">
        <v>368928</v>
      </c>
      <c r="W26" s="81">
        <f t="shared" si="3"/>
        <v>26847.137929528883</v>
      </c>
      <c r="X26" s="180">
        <f t="shared" si="13"/>
        <v>10</v>
      </c>
      <c r="Y26" s="134">
        <v>415</v>
      </c>
      <c r="Z26" s="135">
        <f t="shared" si="4"/>
        <v>0.70708103319021332</v>
      </c>
      <c r="AA26" s="186">
        <f t="shared" si="14"/>
        <v>28</v>
      </c>
      <c r="AB26" s="144">
        <v>133</v>
      </c>
      <c r="AC26" s="145">
        <f t="shared" si="5"/>
        <v>2.7766179540709812</v>
      </c>
      <c r="AD26" s="190">
        <f t="shared" si="15"/>
        <v>30</v>
      </c>
      <c r="AE26" s="23">
        <v>59148</v>
      </c>
      <c r="AF26" s="153">
        <f>AE26/E26*10000</f>
        <v>4304.2396192638525</v>
      </c>
      <c r="AG26" s="198">
        <f t="shared" si="16"/>
        <v>33</v>
      </c>
      <c r="AH26" s="160">
        <v>88430704</v>
      </c>
      <c r="AI26" s="161">
        <f>AH26/E26*100</f>
        <v>64351.61623659201</v>
      </c>
      <c r="AJ26" s="195">
        <f t="shared" si="17"/>
        <v>6</v>
      </c>
      <c r="AK26" s="168">
        <v>17483733</v>
      </c>
      <c r="AL26" s="169">
        <f t="shared" si="6"/>
        <v>19.771111400402287</v>
      </c>
      <c r="AM26" s="201">
        <f t="shared" si="18"/>
        <v>9</v>
      </c>
      <c r="AN26" s="176">
        <v>277</v>
      </c>
      <c r="AO26" s="23">
        <v>572</v>
      </c>
      <c r="AP26" s="257">
        <f t="shared" si="7"/>
        <v>41.624823531124015</v>
      </c>
      <c r="AQ26" s="198">
        <f t="shared" si="19"/>
        <v>33</v>
      </c>
    </row>
    <row r="27" spans="1:43" ht="19.5" customHeight="1" x14ac:dyDescent="0.15">
      <c r="A27" s="276" t="s">
        <v>24</v>
      </c>
      <c r="B27" s="290">
        <v>25.33</v>
      </c>
      <c r="C27" s="284">
        <f t="shared" si="8"/>
        <v>25</v>
      </c>
      <c r="D27" s="14">
        <v>30274</v>
      </c>
      <c r="E27" s="17">
        <v>68274</v>
      </c>
      <c r="F27" s="59">
        <f t="shared" si="9"/>
        <v>27</v>
      </c>
      <c r="G27" s="20">
        <v>32654</v>
      </c>
      <c r="H27" s="20">
        <v>35620</v>
      </c>
      <c r="I27" s="54">
        <f t="shared" si="0"/>
        <v>2695.3809711804188</v>
      </c>
      <c r="J27" s="64">
        <f t="shared" si="10"/>
        <v>27</v>
      </c>
      <c r="K27" s="84">
        <v>-362</v>
      </c>
      <c r="L27" s="85">
        <v>-139</v>
      </c>
      <c r="M27" s="254">
        <v>11.076700000000001</v>
      </c>
      <c r="N27" s="74">
        <v>29.45692</v>
      </c>
      <c r="O27" s="75">
        <v>2268</v>
      </c>
      <c r="P27" s="76">
        <f t="shared" si="1"/>
        <v>332.19087793303453</v>
      </c>
      <c r="Q27" s="96">
        <f t="shared" si="11"/>
        <v>24</v>
      </c>
      <c r="R27" s="104">
        <v>23782</v>
      </c>
      <c r="S27" s="75">
        <v>289579</v>
      </c>
      <c r="T27" s="76">
        <f t="shared" si="2"/>
        <v>42414.242610657064</v>
      </c>
      <c r="U27" s="113">
        <f t="shared" si="12"/>
        <v>5</v>
      </c>
      <c r="V27" s="125">
        <v>92121</v>
      </c>
      <c r="W27" s="126">
        <f t="shared" si="3"/>
        <v>13492.837683451973</v>
      </c>
      <c r="X27" s="182">
        <f t="shared" si="13"/>
        <v>27</v>
      </c>
      <c r="Y27" s="132">
        <v>218</v>
      </c>
      <c r="Z27" s="133">
        <f t="shared" si="4"/>
        <v>0.72008984607253756</v>
      </c>
      <c r="AA27" s="185">
        <f t="shared" si="14"/>
        <v>27</v>
      </c>
      <c r="AB27" s="142">
        <v>87</v>
      </c>
      <c r="AC27" s="143">
        <f t="shared" si="5"/>
        <v>3.4346624555862615</v>
      </c>
      <c r="AD27" s="189">
        <f t="shared" si="15"/>
        <v>26</v>
      </c>
      <c r="AE27" s="151">
        <v>29878</v>
      </c>
      <c r="AF27" s="152">
        <f>AE27/E27*10000</f>
        <v>4376.1900577086444</v>
      </c>
      <c r="AG27" s="197">
        <f t="shared" si="16"/>
        <v>32</v>
      </c>
      <c r="AH27" s="158">
        <v>35364921</v>
      </c>
      <c r="AI27" s="159">
        <f>AH27/E27*100</f>
        <v>51798.519202038849</v>
      </c>
      <c r="AJ27" s="179">
        <f t="shared" si="17"/>
        <v>18</v>
      </c>
      <c r="AK27" s="166">
        <v>5967931</v>
      </c>
      <c r="AL27" s="167">
        <f t="shared" si="6"/>
        <v>16.875284409655546</v>
      </c>
      <c r="AM27" s="200">
        <f t="shared" si="18"/>
        <v>23</v>
      </c>
      <c r="AN27" s="175">
        <v>209</v>
      </c>
      <c r="AO27" s="151">
        <v>301</v>
      </c>
      <c r="AP27" s="258">
        <f t="shared" si="7"/>
        <v>44.087060960248408</v>
      </c>
      <c r="AQ27" s="197">
        <f t="shared" si="19"/>
        <v>29</v>
      </c>
    </row>
    <row r="28" spans="1:43" ht="19.5" customHeight="1" x14ac:dyDescent="0.15">
      <c r="A28" s="278" t="s">
        <v>25</v>
      </c>
      <c r="B28" s="289">
        <v>26.45</v>
      </c>
      <c r="C28" s="283">
        <f t="shared" si="8"/>
        <v>23</v>
      </c>
      <c r="D28" s="15">
        <v>45235</v>
      </c>
      <c r="E28" s="18">
        <v>107931</v>
      </c>
      <c r="F28" s="58">
        <f t="shared" si="9"/>
        <v>18</v>
      </c>
      <c r="G28" s="21">
        <v>50638</v>
      </c>
      <c r="H28" s="21">
        <v>57293</v>
      </c>
      <c r="I28" s="53">
        <f t="shared" si="0"/>
        <v>4080.5671077504726</v>
      </c>
      <c r="J28" s="63">
        <f t="shared" si="10"/>
        <v>20</v>
      </c>
      <c r="K28" s="77">
        <v>-767</v>
      </c>
      <c r="L28" s="78">
        <v>-38</v>
      </c>
      <c r="M28" s="253">
        <v>11.378019999999999</v>
      </c>
      <c r="N28" s="79">
        <v>31.000769999999999</v>
      </c>
      <c r="O28" s="82">
        <v>3638</v>
      </c>
      <c r="P28" s="83">
        <f t="shared" si="1"/>
        <v>337.06720034095861</v>
      </c>
      <c r="Q28" s="98">
        <f t="shared" si="11"/>
        <v>23</v>
      </c>
      <c r="R28" s="108">
        <v>33235</v>
      </c>
      <c r="S28" s="91">
        <v>134429</v>
      </c>
      <c r="T28" s="92">
        <f t="shared" si="2"/>
        <v>12455.08704635369</v>
      </c>
      <c r="U28" s="115">
        <f t="shared" si="12"/>
        <v>23</v>
      </c>
      <c r="V28" s="122">
        <v>131936</v>
      </c>
      <c r="W28" s="81">
        <f t="shared" si="3"/>
        <v>12224.106141886945</v>
      </c>
      <c r="X28" s="180">
        <f t="shared" si="13"/>
        <v>29</v>
      </c>
      <c r="Y28" s="134">
        <v>563</v>
      </c>
      <c r="Z28" s="135">
        <f t="shared" si="4"/>
        <v>1.2446114734166023</v>
      </c>
      <c r="AA28" s="186">
        <f t="shared" si="14"/>
        <v>18</v>
      </c>
      <c r="AB28" s="144">
        <v>190</v>
      </c>
      <c r="AC28" s="145">
        <f t="shared" si="5"/>
        <v>7.1833648393194709</v>
      </c>
      <c r="AD28" s="190">
        <f t="shared" si="15"/>
        <v>4</v>
      </c>
      <c r="AE28" s="23">
        <v>55280</v>
      </c>
      <c r="AF28" s="153">
        <f>AE28/E28*10000</f>
        <v>5121.7907737350706</v>
      </c>
      <c r="AG28" s="198">
        <f t="shared" si="16"/>
        <v>19</v>
      </c>
      <c r="AH28" s="160">
        <v>53155854</v>
      </c>
      <c r="AI28" s="161">
        <f>AH28/E28*100</f>
        <v>49249.848514328594</v>
      </c>
      <c r="AJ28" s="195">
        <f t="shared" si="17"/>
        <v>31</v>
      </c>
      <c r="AK28" s="168">
        <v>9173110</v>
      </c>
      <c r="AL28" s="169">
        <f t="shared" si="6"/>
        <v>17.257008042801832</v>
      </c>
      <c r="AM28" s="201">
        <f t="shared" si="18"/>
        <v>20</v>
      </c>
      <c r="AN28" s="176">
        <v>286</v>
      </c>
      <c r="AO28" s="23">
        <v>507</v>
      </c>
      <c r="AP28" s="257">
        <f t="shared" si="7"/>
        <v>46.974455902382076</v>
      </c>
      <c r="AQ28" s="198">
        <f t="shared" si="19"/>
        <v>27</v>
      </c>
    </row>
    <row r="29" spans="1:43" ht="19.5" customHeight="1" x14ac:dyDescent="0.15">
      <c r="A29" s="277" t="s">
        <v>26</v>
      </c>
      <c r="B29" s="289">
        <v>12.3</v>
      </c>
      <c r="C29" s="283">
        <f t="shared" si="8"/>
        <v>38</v>
      </c>
      <c r="D29" s="14">
        <v>57635</v>
      </c>
      <c r="E29" s="17">
        <v>118674</v>
      </c>
      <c r="F29" s="58">
        <f t="shared" si="9"/>
        <v>15</v>
      </c>
      <c r="G29" s="20">
        <v>58169</v>
      </c>
      <c r="H29" s="20">
        <v>60505</v>
      </c>
      <c r="I29" s="53">
        <f t="shared" si="0"/>
        <v>9648.292682926829</v>
      </c>
      <c r="J29" s="63">
        <f t="shared" si="10"/>
        <v>5</v>
      </c>
      <c r="K29" s="77">
        <v>-849</v>
      </c>
      <c r="L29" s="78">
        <v>-241</v>
      </c>
      <c r="M29" s="253">
        <v>9.8276599999999998</v>
      </c>
      <c r="N29" s="79">
        <v>30.299589999999998</v>
      </c>
      <c r="O29" s="82">
        <v>5462</v>
      </c>
      <c r="P29" s="83">
        <f t="shared" si="1"/>
        <v>460.2524563088798</v>
      </c>
      <c r="Q29" s="98">
        <f t="shared" si="11"/>
        <v>6</v>
      </c>
      <c r="R29" s="108">
        <v>65823</v>
      </c>
      <c r="S29" s="91">
        <v>312113</v>
      </c>
      <c r="T29" s="92">
        <f t="shared" si="2"/>
        <v>26300.032020493112</v>
      </c>
      <c r="U29" s="115">
        <f t="shared" si="12"/>
        <v>12</v>
      </c>
      <c r="V29" s="122">
        <v>285065</v>
      </c>
      <c r="W29" s="81">
        <f t="shared" si="3"/>
        <v>24020.847026307361</v>
      </c>
      <c r="X29" s="180">
        <f t="shared" si="13"/>
        <v>12</v>
      </c>
      <c r="Y29" s="134">
        <v>123</v>
      </c>
      <c r="Z29" s="135">
        <f t="shared" si="4"/>
        <v>0.21341198924264768</v>
      </c>
      <c r="AA29" s="186">
        <f t="shared" si="14"/>
        <v>39</v>
      </c>
      <c r="AB29" s="144">
        <v>40</v>
      </c>
      <c r="AC29" s="145">
        <f t="shared" si="5"/>
        <v>3.2520325203252032</v>
      </c>
      <c r="AD29" s="190">
        <f t="shared" si="15"/>
        <v>28</v>
      </c>
      <c r="AE29" s="23">
        <v>53122</v>
      </c>
      <c r="AF29" s="153">
        <f>AE29/E29*10000</f>
        <v>4476.2964086489037</v>
      </c>
      <c r="AG29" s="198">
        <f t="shared" si="16"/>
        <v>27</v>
      </c>
      <c r="AH29" s="160">
        <v>71342284</v>
      </c>
      <c r="AI29" s="161">
        <f>AH29/E29*100</f>
        <v>60116.187201914487</v>
      </c>
      <c r="AJ29" s="195">
        <f t="shared" si="17"/>
        <v>9</v>
      </c>
      <c r="AK29" s="168">
        <v>9402038</v>
      </c>
      <c r="AL29" s="169">
        <f t="shared" si="6"/>
        <v>13.178773474647937</v>
      </c>
      <c r="AM29" s="201">
        <f t="shared" si="18"/>
        <v>37</v>
      </c>
      <c r="AN29" s="176">
        <v>479</v>
      </c>
      <c r="AO29" s="23">
        <v>1086</v>
      </c>
      <c r="AP29" s="257">
        <f t="shared" si="7"/>
        <v>91.511198746144899</v>
      </c>
      <c r="AQ29" s="198">
        <f t="shared" si="19"/>
        <v>2</v>
      </c>
    </row>
    <row r="30" spans="1:43" ht="19.5" customHeight="1" x14ac:dyDescent="0.15">
      <c r="A30" s="276" t="s">
        <v>27</v>
      </c>
      <c r="B30" s="290">
        <v>14.87</v>
      </c>
      <c r="C30" s="284">
        <f t="shared" si="8"/>
        <v>34</v>
      </c>
      <c r="D30" s="14">
        <v>40491</v>
      </c>
      <c r="E30" s="17">
        <v>87321</v>
      </c>
      <c r="F30" s="59">
        <f t="shared" si="9"/>
        <v>23</v>
      </c>
      <c r="G30" s="20">
        <v>42966</v>
      </c>
      <c r="H30" s="20">
        <v>44355</v>
      </c>
      <c r="I30" s="54">
        <f t="shared" si="0"/>
        <v>5872.2932078009417</v>
      </c>
      <c r="J30" s="64">
        <f t="shared" si="10"/>
        <v>13</v>
      </c>
      <c r="K30" s="84">
        <v>-41</v>
      </c>
      <c r="L30" s="85">
        <v>-94</v>
      </c>
      <c r="M30" s="254">
        <v>12.408530000000001</v>
      </c>
      <c r="N30" s="74">
        <v>26.019939999999998</v>
      </c>
      <c r="O30" s="75">
        <v>4082</v>
      </c>
      <c r="P30" s="76">
        <f t="shared" si="1"/>
        <v>467.47059699270511</v>
      </c>
      <c r="Q30" s="96">
        <f t="shared" si="11"/>
        <v>5</v>
      </c>
      <c r="R30" s="104">
        <v>50781</v>
      </c>
      <c r="S30" s="75">
        <v>382065</v>
      </c>
      <c r="T30" s="76">
        <f t="shared" si="2"/>
        <v>43754.079774624654</v>
      </c>
      <c r="U30" s="113">
        <f t="shared" si="12"/>
        <v>3</v>
      </c>
      <c r="V30" s="125">
        <v>421729</v>
      </c>
      <c r="W30" s="126">
        <f t="shared" si="3"/>
        <v>48296.400636731145</v>
      </c>
      <c r="X30" s="182">
        <f t="shared" si="13"/>
        <v>4</v>
      </c>
      <c r="Y30" s="132">
        <v>161</v>
      </c>
      <c r="Z30" s="133">
        <f t="shared" si="4"/>
        <v>0.39761922402509198</v>
      </c>
      <c r="AA30" s="185">
        <f t="shared" si="14"/>
        <v>34</v>
      </c>
      <c r="AB30" s="142">
        <v>48</v>
      </c>
      <c r="AC30" s="143">
        <f t="shared" si="5"/>
        <v>3.2279757901815738</v>
      </c>
      <c r="AD30" s="189">
        <f t="shared" si="15"/>
        <v>29</v>
      </c>
      <c r="AE30" s="151">
        <v>48653</v>
      </c>
      <c r="AF30" s="152">
        <f>AE30/E30*10000</f>
        <v>5571.7410473998243</v>
      </c>
      <c r="AG30" s="197">
        <f t="shared" si="16"/>
        <v>15</v>
      </c>
      <c r="AH30" s="158">
        <v>45271339</v>
      </c>
      <c r="AI30" s="159">
        <f>AH30/E30*100</f>
        <v>51844.732653084597</v>
      </c>
      <c r="AJ30" s="179">
        <f t="shared" si="17"/>
        <v>17</v>
      </c>
      <c r="AK30" s="166">
        <v>8081309</v>
      </c>
      <c r="AL30" s="167">
        <f t="shared" si="6"/>
        <v>17.850828313251348</v>
      </c>
      <c r="AM30" s="200">
        <f t="shared" si="18"/>
        <v>18</v>
      </c>
      <c r="AN30" s="175">
        <v>326</v>
      </c>
      <c r="AO30" s="151">
        <v>570</v>
      </c>
      <c r="AP30" s="258">
        <f t="shared" si="7"/>
        <v>65.276393994571762</v>
      </c>
      <c r="AQ30" s="197">
        <f t="shared" si="19"/>
        <v>12</v>
      </c>
    </row>
    <row r="31" spans="1:43" ht="19.5" customHeight="1" x14ac:dyDescent="0.15">
      <c r="A31" s="277" t="s">
        <v>28</v>
      </c>
      <c r="B31" s="289">
        <v>11.3</v>
      </c>
      <c r="C31" s="283">
        <f t="shared" si="8"/>
        <v>40</v>
      </c>
      <c r="D31" s="14">
        <v>23213</v>
      </c>
      <c r="E31" s="17">
        <v>55224</v>
      </c>
      <c r="F31" s="58">
        <f t="shared" si="9"/>
        <v>31</v>
      </c>
      <c r="G31" s="20">
        <v>26077</v>
      </c>
      <c r="H31" s="20">
        <v>29147</v>
      </c>
      <c r="I31" s="53">
        <f t="shared" si="0"/>
        <v>4887.0796460176989</v>
      </c>
      <c r="J31" s="63">
        <f t="shared" si="10"/>
        <v>16</v>
      </c>
      <c r="K31" s="77">
        <v>-227</v>
      </c>
      <c r="L31" s="78">
        <v>-184</v>
      </c>
      <c r="M31" s="253">
        <v>12.59998</v>
      </c>
      <c r="N31" s="79">
        <v>28.5306</v>
      </c>
      <c r="O31" s="82">
        <v>2036</v>
      </c>
      <c r="P31" s="83">
        <f t="shared" si="1"/>
        <v>368.68028393452124</v>
      </c>
      <c r="Q31" s="98">
        <f t="shared" si="11"/>
        <v>17</v>
      </c>
      <c r="R31" s="108">
        <v>18889</v>
      </c>
      <c r="S31" s="91">
        <v>748279</v>
      </c>
      <c r="T31" s="92">
        <f t="shared" si="2"/>
        <v>135498.87729972476</v>
      </c>
      <c r="U31" s="115">
        <f t="shared" si="12"/>
        <v>1</v>
      </c>
      <c r="V31" s="122">
        <v>52194</v>
      </c>
      <c r="W31" s="81">
        <f t="shared" si="3"/>
        <v>9451.3255106475444</v>
      </c>
      <c r="X31" s="180">
        <f t="shared" si="13"/>
        <v>33</v>
      </c>
      <c r="Y31" s="134">
        <v>104</v>
      </c>
      <c r="Z31" s="135">
        <f t="shared" si="4"/>
        <v>0.44802481368198854</v>
      </c>
      <c r="AA31" s="186">
        <f t="shared" si="14"/>
        <v>33</v>
      </c>
      <c r="AB31" s="144">
        <v>24</v>
      </c>
      <c r="AC31" s="145">
        <f t="shared" si="5"/>
        <v>2.1238938053097343</v>
      </c>
      <c r="AD31" s="190">
        <f t="shared" si="15"/>
        <v>36</v>
      </c>
      <c r="AE31" s="23">
        <v>26767</v>
      </c>
      <c r="AF31" s="153">
        <f>AE31/E31*10000</f>
        <v>4846.9868173258001</v>
      </c>
      <c r="AG31" s="198">
        <f t="shared" si="16"/>
        <v>22</v>
      </c>
      <c r="AH31" s="160">
        <v>32228343</v>
      </c>
      <c r="AI31" s="161">
        <f>AH31/E31*100</f>
        <v>58359.305736636248</v>
      </c>
      <c r="AJ31" s="195">
        <f t="shared" si="17"/>
        <v>10</v>
      </c>
      <c r="AK31" s="168">
        <v>5493033</v>
      </c>
      <c r="AL31" s="169">
        <f t="shared" si="6"/>
        <v>17.044106176975962</v>
      </c>
      <c r="AM31" s="201">
        <f t="shared" si="18"/>
        <v>21</v>
      </c>
      <c r="AN31" s="176">
        <v>185</v>
      </c>
      <c r="AO31" s="23">
        <v>329</v>
      </c>
      <c r="AP31" s="257">
        <f t="shared" si="7"/>
        <v>59.575546863682455</v>
      </c>
      <c r="AQ31" s="198">
        <f t="shared" si="19"/>
        <v>18</v>
      </c>
    </row>
    <row r="32" spans="1:43" ht="19.5" customHeight="1" x14ac:dyDescent="0.15">
      <c r="A32" s="279" t="s">
        <v>89</v>
      </c>
      <c r="B32" s="291">
        <v>8.89</v>
      </c>
      <c r="C32" s="285">
        <f>_xlfn.RANK.EQ(B32,$B$6:$B$48,0)</f>
        <v>41</v>
      </c>
      <c r="D32" s="205">
        <v>27857</v>
      </c>
      <c r="E32" s="206">
        <v>63173</v>
      </c>
      <c r="F32" s="60">
        <f t="shared" si="9"/>
        <v>28</v>
      </c>
      <c r="G32" s="207">
        <v>29673</v>
      </c>
      <c r="H32" s="207">
        <v>33500</v>
      </c>
      <c r="I32" s="55">
        <f t="shared" si="0"/>
        <v>7106.0742407199095</v>
      </c>
      <c r="J32" s="65">
        <f t="shared" si="10"/>
        <v>8</v>
      </c>
      <c r="K32" s="86">
        <v>-322</v>
      </c>
      <c r="L32" s="87">
        <v>-193</v>
      </c>
      <c r="M32" s="255">
        <v>12.135719999999999</v>
      </c>
      <c r="N32" s="88">
        <v>28.8249</v>
      </c>
      <c r="O32" s="89">
        <v>2665</v>
      </c>
      <c r="P32" s="90">
        <f t="shared" si="1"/>
        <v>421.85743909581623</v>
      </c>
      <c r="Q32" s="99">
        <f t="shared" si="11"/>
        <v>10</v>
      </c>
      <c r="R32" s="110">
        <v>19539</v>
      </c>
      <c r="S32" s="89">
        <v>45026</v>
      </c>
      <c r="T32" s="90">
        <f t="shared" si="2"/>
        <v>7127.41202729014</v>
      </c>
      <c r="U32" s="117">
        <f t="shared" si="12"/>
        <v>35</v>
      </c>
      <c r="V32" s="127">
        <v>89058</v>
      </c>
      <c r="W32" s="128">
        <f t="shared" si="3"/>
        <v>14097.478353093884</v>
      </c>
      <c r="X32" s="183">
        <f t="shared" si="13"/>
        <v>25</v>
      </c>
      <c r="Y32" s="136">
        <v>173</v>
      </c>
      <c r="Z32" s="137">
        <f t="shared" si="4"/>
        <v>0.62102882578885021</v>
      </c>
      <c r="AA32" s="187">
        <f t="shared" si="14"/>
        <v>29</v>
      </c>
      <c r="AB32" s="146">
        <v>35</v>
      </c>
      <c r="AC32" s="147">
        <f t="shared" si="5"/>
        <v>3.9370078740157477</v>
      </c>
      <c r="AD32" s="192">
        <f t="shared" si="15"/>
        <v>23</v>
      </c>
      <c r="AE32" s="208">
        <v>27815</v>
      </c>
      <c r="AF32" s="154">
        <f>AE32/E32*10000</f>
        <v>4402.988618555396</v>
      </c>
      <c r="AG32" s="65">
        <f t="shared" si="16"/>
        <v>29</v>
      </c>
      <c r="AH32" s="209">
        <v>30443611</v>
      </c>
      <c r="AI32" s="162">
        <f>AH32/E32*100</f>
        <v>48190.858436357303</v>
      </c>
      <c r="AJ32" s="196">
        <f t="shared" si="17"/>
        <v>33</v>
      </c>
      <c r="AK32" s="170">
        <v>5956245</v>
      </c>
      <c r="AL32" s="171">
        <f t="shared" si="6"/>
        <v>19.564843999616208</v>
      </c>
      <c r="AM32" s="202">
        <f t="shared" si="18"/>
        <v>10</v>
      </c>
      <c r="AN32" s="177">
        <v>192</v>
      </c>
      <c r="AO32" s="208">
        <v>360</v>
      </c>
      <c r="AP32" s="259">
        <f t="shared" si="7"/>
        <v>56.986370759659977</v>
      </c>
      <c r="AQ32" s="65">
        <f>_xlfn.RANK.EQ(AP32,$AP$6:$AP$48,0)</f>
        <v>19</v>
      </c>
    </row>
    <row r="33" spans="1:43" ht="19.5" customHeight="1" x14ac:dyDescent="0.15">
      <c r="A33" s="276" t="s">
        <v>29</v>
      </c>
      <c r="B33" s="290">
        <v>61.78</v>
      </c>
      <c r="C33" s="284">
        <f t="shared" si="8"/>
        <v>10</v>
      </c>
      <c r="D33" s="14">
        <v>233187</v>
      </c>
      <c r="E33" s="17">
        <v>490173</v>
      </c>
      <c r="F33" s="59">
        <f t="shared" si="9"/>
        <v>3</v>
      </c>
      <c r="G33" s="20">
        <v>238256</v>
      </c>
      <c r="H33" s="20">
        <v>251917</v>
      </c>
      <c r="I33" s="54">
        <f t="shared" si="0"/>
        <v>7934.1696341858205</v>
      </c>
      <c r="J33" s="64">
        <f t="shared" si="10"/>
        <v>7</v>
      </c>
      <c r="K33" s="84">
        <v>-2955</v>
      </c>
      <c r="L33" s="85">
        <v>-812</v>
      </c>
      <c r="M33" s="254">
        <v>10.6351</v>
      </c>
      <c r="N33" s="74">
        <v>28.86889</v>
      </c>
      <c r="O33" s="75">
        <v>24644</v>
      </c>
      <c r="P33" s="76">
        <f t="shared" si="1"/>
        <v>502.76127000059165</v>
      </c>
      <c r="Q33" s="96">
        <f t="shared" si="11"/>
        <v>2</v>
      </c>
      <c r="R33" s="104">
        <v>231607</v>
      </c>
      <c r="S33" s="75">
        <v>1165490</v>
      </c>
      <c r="T33" s="76">
        <f t="shared" si="2"/>
        <v>23777.115426594282</v>
      </c>
      <c r="U33" s="113">
        <f t="shared" si="12"/>
        <v>13</v>
      </c>
      <c r="V33" s="125">
        <v>1797420</v>
      </c>
      <c r="W33" s="126">
        <f t="shared" si="3"/>
        <v>36669.094380963455</v>
      </c>
      <c r="X33" s="182">
        <f t="shared" si="13"/>
        <v>7</v>
      </c>
      <c r="Y33" s="132">
        <v>532</v>
      </c>
      <c r="Z33" s="133">
        <f t="shared" si="4"/>
        <v>0.22814307830196368</v>
      </c>
      <c r="AA33" s="185">
        <f t="shared" si="14"/>
        <v>38</v>
      </c>
      <c r="AB33" s="142">
        <v>134</v>
      </c>
      <c r="AC33" s="143">
        <f t="shared" si="5"/>
        <v>2.1689867270961476</v>
      </c>
      <c r="AD33" s="189">
        <f t="shared" si="15"/>
        <v>33</v>
      </c>
      <c r="AE33" s="151">
        <v>215359</v>
      </c>
      <c r="AF33" s="152">
        <f>AE33/E33*10000</f>
        <v>4393.5304474134637</v>
      </c>
      <c r="AG33" s="197">
        <f t="shared" si="16"/>
        <v>30</v>
      </c>
      <c r="AH33" s="158">
        <v>256074412</v>
      </c>
      <c r="AI33" s="159">
        <f>AH33/E33*100</f>
        <v>52241.639584391633</v>
      </c>
      <c r="AJ33" s="179">
        <f t="shared" si="17"/>
        <v>16</v>
      </c>
      <c r="AK33" s="166">
        <v>43360208</v>
      </c>
      <c r="AL33" s="167">
        <f t="shared" si="6"/>
        <v>16.932659402142843</v>
      </c>
      <c r="AM33" s="200">
        <f t="shared" si="18"/>
        <v>22</v>
      </c>
      <c r="AN33" s="175">
        <v>1686</v>
      </c>
      <c r="AO33" s="151">
        <v>3858</v>
      </c>
      <c r="AP33" s="258">
        <f t="shared" si="7"/>
        <v>78.706905521111935</v>
      </c>
      <c r="AQ33" s="197">
        <f t="shared" si="19"/>
        <v>4</v>
      </c>
    </row>
    <row r="34" spans="1:43" ht="19.5" customHeight="1" x14ac:dyDescent="0.15">
      <c r="A34" s="277" t="s">
        <v>30</v>
      </c>
      <c r="B34" s="289">
        <v>48.98</v>
      </c>
      <c r="C34" s="283">
        <f t="shared" si="8"/>
        <v>13</v>
      </c>
      <c r="D34" s="14">
        <v>23178</v>
      </c>
      <c r="E34" s="17">
        <v>59379</v>
      </c>
      <c r="F34" s="58">
        <f t="shared" si="9"/>
        <v>29</v>
      </c>
      <c r="G34" s="20">
        <v>28334</v>
      </c>
      <c r="H34" s="20">
        <v>31045</v>
      </c>
      <c r="I34" s="53">
        <f t="shared" si="0"/>
        <v>1212.311147407105</v>
      </c>
      <c r="J34" s="63">
        <f t="shared" si="10"/>
        <v>36</v>
      </c>
      <c r="K34" s="77">
        <v>-276</v>
      </c>
      <c r="L34" s="78">
        <v>-447</v>
      </c>
      <c r="M34" s="253">
        <v>12.51872</v>
      </c>
      <c r="N34" s="79">
        <v>30.002330000000001</v>
      </c>
      <c r="O34" s="82">
        <v>2128</v>
      </c>
      <c r="P34" s="83">
        <f t="shared" si="1"/>
        <v>358.37585678438506</v>
      </c>
      <c r="Q34" s="98">
        <f t="shared" si="11"/>
        <v>18</v>
      </c>
      <c r="R34" s="108">
        <v>23101</v>
      </c>
      <c r="S34" s="91">
        <v>93473</v>
      </c>
      <c r="T34" s="92">
        <f t="shared" si="2"/>
        <v>15741.760555078394</v>
      </c>
      <c r="U34" s="115">
        <f t="shared" si="12"/>
        <v>17</v>
      </c>
      <c r="V34" s="122">
        <v>85399</v>
      </c>
      <c r="W34" s="81">
        <f t="shared" si="3"/>
        <v>14382.020579666212</v>
      </c>
      <c r="X34" s="180">
        <f t="shared" si="13"/>
        <v>23</v>
      </c>
      <c r="Y34" s="134">
        <v>502</v>
      </c>
      <c r="Z34" s="135">
        <f t="shared" si="4"/>
        <v>2.1658469238070586</v>
      </c>
      <c r="AA34" s="186">
        <f t="shared" si="14"/>
        <v>7</v>
      </c>
      <c r="AB34" s="144">
        <v>218</v>
      </c>
      <c r="AC34" s="145">
        <f t="shared" si="5"/>
        <v>4.4507962433646391</v>
      </c>
      <c r="AD34" s="190">
        <f t="shared" si="15"/>
        <v>18</v>
      </c>
      <c r="AE34" s="23">
        <v>36305</v>
      </c>
      <c r="AF34" s="153">
        <f>AE34/E34*10000</f>
        <v>6114.114417555028</v>
      </c>
      <c r="AG34" s="198">
        <f t="shared" si="16"/>
        <v>10</v>
      </c>
      <c r="AH34" s="160">
        <v>30215391</v>
      </c>
      <c r="AI34" s="161">
        <f>AH34/E34*100</f>
        <v>50885.651492952056</v>
      </c>
      <c r="AJ34" s="195">
        <f t="shared" si="17"/>
        <v>25</v>
      </c>
      <c r="AK34" s="168">
        <v>3972687</v>
      </c>
      <c r="AL34" s="169">
        <f t="shared" si="6"/>
        <v>13.147892079238691</v>
      </c>
      <c r="AM34" s="201">
        <f t="shared" si="18"/>
        <v>38</v>
      </c>
      <c r="AN34" s="176">
        <v>142</v>
      </c>
      <c r="AO34" s="23">
        <v>429</v>
      </c>
      <c r="AP34" s="257">
        <f t="shared" si="7"/>
        <v>72.247764361137769</v>
      </c>
      <c r="AQ34" s="198">
        <f t="shared" si="19"/>
        <v>8</v>
      </c>
    </row>
    <row r="35" spans="1:43" ht="19.5" customHeight="1" x14ac:dyDescent="0.15">
      <c r="A35" s="277" t="s">
        <v>31</v>
      </c>
      <c r="B35" s="289">
        <v>18.690000000000001</v>
      </c>
      <c r="C35" s="283">
        <f t="shared" si="8"/>
        <v>29</v>
      </c>
      <c r="D35" s="14">
        <v>22452</v>
      </c>
      <c r="E35" s="17">
        <v>54724</v>
      </c>
      <c r="F35" s="58">
        <f t="shared" si="9"/>
        <v>32</v>
      </c>
      <c r="G35" s="20">
        <v>26511</v>
      </c>
      <c r="H35" s="20">
        <v>28213</v>
      </c>
      <c r="I35" s="53">
        <f t="shared" si="0"/>
        <v>2927.9828785446762</v>
      </c>
      <c r="J35" s="63">
        <f t="shared" si="10"/>
        <v>23</v>
      </c>
      <c r="K35" s="77">
        <v>-268</v>
      </c>
      <c r="L35" s="78">
        <v>-185</v>
      </c>
      <c r="M35" s="253">
        <v>12.57408</v>
      </c>
      <c r="N35" s="79">
        <v>27.718070000000001</v>
      </c>
      <c r="O35" s="82">
        <v>1862</v>
      </c>
      <c r="P35" s="83">
        <f t="shared" si="1"/>
        <v>340.25290548936482</v>
      </c>
      <c r="Q35" s="98">
        <f t="shared" si="11"/>
        <v>22</v>
      </c>
      <c r="R35" s="108">
        <v>15197</v>
      </c>
      <c r="S35" s="91">
        <v>28497</v>
      </c>
      <c r="T35" s="92">
        <f t="shared" si="2"/>
        <v>5207.404429500767</v>
      </c>
      <c r="U35" s="115">
        <f t="shared" si="12"/>
        <v>41</v>
      </c>
      <c r="V35" s="122">
        <v>49978</v>
      </c>
      <c r="W35" s="81">
        <f t="shared" si="3"/>
        <v>9132.7388348804925</v>
      </c>
      <c r="X35" s="180">
        <f t="shared" si="13"/>
        <v>34</v>
      </c>
      <c r="Y35" s="134">
        <v>170</v>
      </c>
      <c r="Z35" s="135">
        <f t="shared" si="4"/>
        <v>0.75717085337609125</v>
      </c>
      <c r="AA35" s="186">
        <f t="shared" si="14"/>
        <v>25</v>
      </c>
      <c r="AB35" s="144">
        <v>62</v>
      </c>
      <c r="AC35" s="145">
        <f t="shared" si="5"/>
        <v>3.3172819689673618</v>
      </c>
      <c r="AD35" s="190">
        <f t="shared" si="15"/>
        <v>27</v>
      </c>
      <c r="AE35" s="23">
        <v>24931</v>
      </c>
      <c r="AF35" s="153">
        <f>AE35/E35*10000</f>
        <v>4555.7707769899862</v>
      </c>
      <c r="AG35" s="198">
        <f t="shared" si="16"/>
        <v>26</v>
      </c>
      <c r="AH35" s="160">
        <v>26956831</v>
      </c>
      <c r="AI35" s="161">
        <f>AH35/E35*100</f>
        <v>49259.613697829103</v>
      </c>
      <c r="AJ35" s="195">
        <f t="shared" si="17"/>
        <v>30</v>
      </c>
      <c r="AK35" s="168">
        <v>4850233</v>
      </c>
      <c r="AL35" s="169">
        <f t="shared" si="6"/>
        <v>17.992593417230683</v>
      </c>
      <c r="AM35" s="201">
        <f t="shared" si="18"/>
        <v>17</v>
      </c>
      <c r="AN35" s="176">
        <v>109</v>
      </c>
      <c r="AO35" s="23">
        <v>348</v>
      </c>
      <c r="AP35" s="257">
        <f t="shared" si="7"/>
        <v>63.591842701556907</v>
      </c>
      <c r="AQ35" s="198">
        <f t="shared" si="19"/>
        <v>15</v>
      </c>
    </row>
    <row r="36" spans="1:43" ht="19.5" customHeight="1" x14ac:dyDescent="0.15">
      <c r="A36" s="276" t="s">
        <v>32</v>
      </c>
      <c r="B36" s="290">
        <v>25.55</v>
      </c>
      <c r="C36" s="284">
        <f t="shared" si="8"/>
        <v>24</v>
      </c>
      <c r="D36" s="14">
        <v>29815</v>
      </c>
      <c r="E36" s="17">
        <v>74766</v>
      </c>
      <c r="F36" s="59">
        <f t="shared" si="9"/>
        <v>25</v>
      </c>
      <c r="G36" s="20">
        <v>35605</v>
      </c>
      <c r="H36" s="20">
        <v>39161</v>
      </c>
      <c r="I36" s="54">
        <f t="shared" si="0"/>
        <v>2926.262230919765</v>
      </c>
      <c r="J36" s="64">
        <f t="shared" si="10"/>
        <v>24</v>
      </c>
      <c r="K36" s="84">
        <v>-297</v>
      </c>
      <c r="L36" s="85">
        <v>30</v>
      </c>
      <c r="M36" s="254">
        <v>12.85834</v>
      </c>
      <c r="N36" s="74">
        <v>28.88729</v>
      </c>
      <c r="O36" s="75">
        <v>1934</v>
      </c>
      <c r="P36" s="76">
        <f t="shared" si="1"/>
        <v>258.67372870021131</v>
      </c>
      <c r="Q36" s="96">
        <f t="shared" si="11"/>
        <v>40</v>
      </c>
      <c r="R36" s="104">
        <v>17038</v>
      </c>
      <c r="S36" s="75">
        <v>101865</v>
      </c>
      <c r="T36" s="76">
        <f t="shared" si="2"/>
        <v>13624.508466415215</v>
      </c>
      <c r="U36" s="113">
        <f t="shared" si="12"/>
        <v>19</v>
      </c>
      <c r="V36" s="125">
        <v>65231</v>
      </c>
      <c r="W36" s="126">
        <f t="shared" si="3"/>
        <v>8724.6876922665379</v>
      </c>
      <c r="X36" s="182">
        <f t="shared" si="13"/>
        <v>36</v>
      </c>
      <c r="Y36" s="132">
        <v>374</v>
      </c>
      <c r="Z36" s="133">
        <f t="shared" si="4"/>
        <v>1.2544021465705182</v>
      </c>
      <c r="AA36" s="185">
        <f t="shared" si="14"/>
        <v>17</v>
      </c>
      <c r="AB36" s="142">
        <v>117</v>
      </c>
      <c r="AC36" s="143">
        <f t="shared" si="5"/>
        <v>4.5792563600782774</v>
      </c>
      <c r="AD36" s="189">
        <f t="shared" si="15"/>
        <v>16</v>
      </c>
      <c r="AE36" s="151">
        <v>35488</v>
      </c>
      <c r="AF36" s="152">
        <f>AE36/E36*10000</f>
        <v>4746.5425460770939</v>
      </c>
      <c r="AG36" s="197">
        <f t="shared" si="16"/>
        <v>24</v>
      </c>
      <c r="AH36" s="158">
        <v>35288636</v>
      </c>
      <c r="AI36" s="159">
        <f>AH36/E36*100</f>
        <v>47198.774844180509</v>
      </c>
      <c r="AJ36" s="179">
        <f t="shared" si="17"/>
        <v>38</v>
      </c>
      <c r="AK36" s="166">
        <v>7614727</v>
      </c>
      <c r="AL36" s="167">
        <f t="shared" si="6"/>
        <v>21.578411248312346</v>
      </c>
      <c r="AM36" s="200">
        <f t="shared" si="18"/>
        <v>6</v>
      </c>
      <c r="AN36" s="175">
        <v>253</v>
      </c>
      <c r="AO36" s="151">
        <v>276</v>
      </c>
      <c r="AP36" s="258">
        <f t="shared" si="7"/>
        <v>36.915175347082901</v>
      </c>
      <c r="AQ36" s="197">
        <f t="shared" si="19"/>
        <v>37</v>
      </c>
    </row>
    <row r="37" spans="1:43" ht="19.5" customHeight="1" x14ac:dyDescent="0.15">
      <c r="A37" s="278" t="s">
        <v>33</v>
      </c>
      <c r="B37" s="289">
        <v>11.92</v>
      </c>
      <c r="C37" s="283">
        <f t="shared" si="8"/>
        <v>39</v>
      </c>
      <c r="D37" s="15">
        <v>24300</v>
      </c>
      <c r="E37" s="18">
        <v>58175</v>
      </c>
      <c r="F37" s="58">
        <f t="shared" si="9"/>
        <v>30</v>
      </c>
      <c r="G37" s="21">
        <v>27221</v>
      </c>
      <c r="H37" s="21">
        <v>30954</v>
      </c>
      <c r="I37" s="53">
        <f t="shared" si="0"/>
        <v>4880.4530201342286</v>
      </c>
      <c r="J37" s="63">
        <f t="shared" si="10"/>
        <v>17</v>
      </c>
      <c r="K37" s="77">
        <v>-211</v>
      </c>
      <c r="L37" s="78">
        <v>-49</v>
      </c>
      <c r="M37" s="253">
        <v>13.599729999999999</v>
      </c>
      <c r="N37" s="79">
        <v>28.573630000000001</v>
      </c>
      <c r="O37" s="82">
        <v>1835</v>
      </c>
      <c r="P37" s="83">
        <f t="shared" si="1"/>
        <v>315.42758917060593</v>
      </c>
      <c r="Q37" s="98">
        <f t="shared" si="11"/>
        <v>29</v>
      </c>
      <c r="R37" s="108">
        <v>20425</v>
      </c>
      <c r="S37" s="91">
        <v>60612</v>
      </c>
      <c r="T37" s="92">
        <f t="shared" si="2"/>
        <v>10418.908465835841</v>
      </c>
      <c r="U37" s="115">
        <f t="shared" si="12"/>
        <v>27</v>
      </c>
      <c r="V37" s="122">
        <v>66403</v>
      </c>
      <c r="W37" s="81">
        <f t="shared" si="3"/>
        <v>11414.353244520842</v>
      </c>
      <c r="X37" s="180">
        <f t="shared" si="13"/>
        <v>30</v>
      </c>
      <c r="Y37" s="134">
        <v>277</v>
      </c>
      <c r="Z37" s="135">
        <f t="shared" si="4"/>
        <v>1.1399176954732511</v>
      </c>
      <c r="AA37" s="186">
        <f t="shared" si="14"/>
        <v>19</v>
      </c>
      <c r="AB37" s="144">
        <v>89</v>
      </c>
      <c r="AC37" s="145">
        <f t="shared" si="5"/>
        <v>7.4664429530201346</v>
      </c>
      <c r="AD37" s="190">
        <f t="shared" si="15"/>
        <v>3</v>
      </c>
      <c r="AE37" s="23">
        <v>29129</v>
      </c>
      <c r="AF37" s="153">
        <f>AE37/E37*10000</f>
        <v>5007.1336484744315</v>
      </c>
      <c r="AG37" s="198">
        <f t="shared" si="16"/>
        <v>20</v>
      </c>
      <c r="AH37" s="160">
        <v>26782625</v>
      </c>
      <c r="AI37" s="161">
        <f>AH37/E37*100</f>
        <v>46038.031800601639</v>
      </c>
      <c r="AJ37" s="195">
        <f t="shared" si="17"/>
        <v>41</v>
      </c>
      <c r="AK37" s="168">
        <v>5935996</v>
      </c>
      <c r="AL37" s="169">
        <f t="shared" si="6"/>
        <v>22.163607936115298</v>
      </c>
      <c r="AM37" s="201">
        <f t="shared" si="18"/>
        <v>5</v>
      </c>
      <c r="AN37" s="176">
        <v>172</v>
      </c>
      <c r="AO37" s="23">
        <v>295</v>
      </c>
      <c r="AP37" s="257">
        <f t="shared" si="7"/>
        <v>50.709067468844005</v>
      </c>
      <c r="AQ37" s="198">
        <f t="shared" si="19"/>
        <v>25</v>
      </c>
    </row>
    <row r="38" spans="1:43" ht="19.5" customHeight="1" x14ac:dyDescent="0.15">
      <c r="A38" s="277" t="s">
        <v>34</v>
      </c>
      <c r="B38" s="289">
        <v>36.17</v>
      </c>
      <c r="C38" s="283">
        <f t="shared" si="8"/>
        <v>20</v>
      </c>
      <c r="D38" s="14">
        <v>20722</v>
      </c>
      <c r="E38" s="17">
        <v>50455</v>
      </c>
      <c r="F38" s="58">
        <f t="shared" si="9"/>
        <v>33</v>
      </c>
      <c r="G38" s="20">
        <v>23862</v>
      </c>
      <c r="H38" s="20">
        <v>26593</v>
      </c>
      <c r="I38" s="53">
        <f t="shared" si="0"/>
        <v>1394.9405584738734</v>
      </c>
      <c r="J38" s="63">
        <f t="shared" si="10"/>
        <v>35</v>
      </c>
      <c r="K38" s="77">
        <v>-413</v>
      </c>
      <c r="L38" s="78">
        <v>-386</v>
      </c>
      <c r="M38" s="253">
        <v>10.97085</v>
      </c>
      <c r="N38" s="79">
        <v>33.386659999999999</v>
      </c>
      <c r="O38" s="82">
        <v>1506</v>
      </c>
      <c r="P38" s="83">
        <f t="shared" si="1"/>
        <v>298.48379744326627</v>
      </c>
      <c r="Q38" s="98">
        <f t="shared" si="11"/>
        <v>35</v>
      </c>
      <c r="R38" s="108">
        <v>11165</v>
      </c>
      <c r="S38" s="91">
        <v>29713</v>
      </c>
      <c r="T38" s="92">
        <f t="shared" si="2"/>
        <v>5889.010008918839</v>
      </c>
      <c r="U38" s="115">
        <f t="shared" si="12"/>
        <v>39</v>
      </c>
      <c r="V38" s="122">
        <v>31123</v>
      </c>
      <c r="W38" s="81">
        <f t="shared" si="3"/>
        <v>6168.4669507481913</v>
      </c>
      <c r="X38" s="180">
        <f t="shared" si="13"/>
        <v>39</v>
      </c>
      <c r="Y38" s="134">
        <v>347</v>
      </c>
      <c r="Z38" s="135">
        <f t="shared" si="4"/>
        <v>1.674548788726957</v>
      </c>
      <c r="AA38" s="186">
        <f t="shared" si="14"/>
        <v>13</v>
      </c>
      <c r="AB38" s="144">
        <v>99</v>
      </c>
      <c r="AC38" s="145">
        <f t="shared" si="5"/>
        <v>2.7370749239701411</v>
      </c>
      <c r="AD38" s="190">
        <f t="shared" si="15"/>
        <v>31</v>
      </c>
      <c r="AE38" s="23">
        <v>31100</v>
      </c>
      <c r="AF38" s="153">
        <f>AE38/E38*10000</f>
        <v>6163.9084332573575</v>
      </c>
      <c r="AG38" s="198">
        <f t="shared" si="16"/>
        <v>9</v>
      </c>
      <c r="AH38" s="160">
        <v>24689834</v>
      </c>
      <c r="AI38" s="161">
        <f>AH38/E38*100</f>
        <v>48934.365275988508</v>
      </c>
      <c r="AJ38" s="195">
        <f t="shared" si="17"/>
        <v>32</v>
      </c>
      <c r="AK38" s="168">
        <v>4075204</v>
      </c>
      <c r="AL38" s="169">
        <f t="shared" si="6"/>
        <v>16.505594974838633</v>
      </c>
      <c r="AM38" s="201">
        <f t="shared" si="18"/>
        <v>25</v>
      </c>
      <c r="AN38" s="176">
        <v>63</v>
      </c>
      <c r="AO38" s="23">
        <v>248</v>
      </c>
      <c r="AP38" s="257">
        <f t="shared" si="7"/>
        <v>49.15271033594292</v>
      </c>
      <c r="AQ38" s="198">
        <f t="shared" si="19"/>
        <v>26</v>
      </c>
    </row>
    <row r="39" spans="1:43" ht="19.5" customHeight="1" x14ac:dyDescent="0.15">
      <c r="A39" s="276" t="s">
        <v>35</v>
      </c>
      <c r="B39" s="290">
        <v>16.809999999999999</v>
      </c>
      <c r="C39" s="284">
        <f t="shared" si="8"/>
        <v>32</v>
      </c>
      <c r="D39" s="14">
        <v>12972</v>
      </c>
      <c r="E39" s="17">
        <v>30995</v>
      </c>
      <c r="F39" s="59">
        <f t="shared" si="9"/>
        <v>35</v>
      </c>
      <c r="G39" s="20">
        <v>14636</v>
      </c>
      <c r="H39" s="20">
        <v>16359</v>
      </c>
      <c r="I39" s="54">
        <f t="shared" si="0"/>
        <v>1843.8429506246284</v>
      </c>
      <c r="J39" s="64">
        <f t="shared" si="10"/>
        <v>32</v>
      </c>
      <c r="K39" s="84">
        <v>16</v>
      </c>
      <c r="L39" s="85">
        <v>52</v>
      </c>
      <c r="M39" s="254">
        <v>14.84463</v>
      </c>
      <c r="N39" s="74">
        <v>27.57461</v>
      </c>
      <c r="O39" s="75">
        <v>610</v>
      </c>
      <c r="P39" s="76">
        <f t="shared" si="1"/>
        <v>196.8059364413615</v>
      </c>
      <c r="Q39" s="96">
        <f t="shared" si="11"/>
        <v>42</v>
      </c>
      <c r="R39" s="104">
        <v>6926</v>
      </c>
      <c r="S39" s="75">
        <v>56298</v>
      </c>
      <c r="T39" s="76">
        <f t="shared" si="2"/>
        <v>18163.574770124214</v>
      </c>
      <c r="U39" s="113">
        <f t="shared" si="12"/>
        <v>16</v>
      </c>
      <c r="V39" s="125">
        <v>31487</v>
      </c>
      <c r="W39" s="126">
        <f t="shared" si="3"/>
        <v>10158.735279883853</v>
      </c>
      <c r="X39" s="182">
        <f t="shared" si="13"/>
        <v>32</v>
      </c>
      <c r="Y39" s="132">
        <v>117</v>
      </c>
      <c r="Z39" s="133">
        <f t="shared" si="4"/>
        <v>0.90194264569842741</v>
      </c>
      <c r="AA39" s="185">
        <f t="shared" si="14"/>
        <v>20</v>
      </c>
      <c r="AB39" s="142">
        <v>36</v>
      </c>
      <c r="AC39" s="143">
        <f t="shared" si="5"/>
        <v>2.1415823914336705</v>
      </c>
      <c r="AD39" s="189">
        <f t="shared" si="15"/>
        <v>34</v>
      </c>
      <c r="AE39" s="151">
        <v>10624</v>
      </c>
      <c r="AF39" s="152">
        <f>AE39/E39*10000</f>
        <v>3427.6496209065976</v>
      </c>
      <c r="AG39" s="197">
        <f t="shared" si="16"/>
        <v>40</v>
      </c>
      <c r="AH39" s="158">
        <v>17248250</v>
      </c>
      <c r="AI39" s="159">
        <f>AH39/E39*100</f>
        <v>55648.491692208416</v>
      </c>
      <c r="AJ39" s="179">
        <f t="shared" si="17"/>
        <v>13</v>
      </c>
      <c r="AK39" s="166">
        <v>3068515</v>
      </c>
      <c r="AL39" s="167">
        <f t="shared" si="6"/>
        <v>17.790297566419781</v>
      </c>
      <c r="AM39" s="200">
        <f t="shared" si="18"/>
        <v>19</v>
      </c>
      <c r="AN39" s="175">
        <v>25</v>
      </c>
      <c r="AO39" s="151">
        <v>81</v>
      </c>
      <c r="AP39" s="258">
        <f t="shared" si="7"/>
        <v>26.133247297951282</v>
      </c>
      <c r="AQ39" s="197">
        <f t="shared" si="19"/>
        <v>40</v>
      </c>
    </row>
    <row r="40" spans="1:43" ht="19.5" customHeight="1" x14ac:dyDescent="0.15">
      <c r="A40" s="277" t="s">
        <v>36</v>
      </c>
      <c r="B40" s="289">
        <v>34.340000000000003</v>
      </c>
      <c r="C40" s="283">
        <f t="shared" si="8"/>
        <v>22</v>
      </c>
      <c r="D40" s="14">
        <v>7599</v>
      </c>
      <c r="E40" s="17">
        <v>18024</v>
      </c>
      <c r="F40" s="58">
        <f t="shared" si="9"/>
        <v>36</v>
      </c>
      <c r="G40" s="20">
        <v>8556</v>
      </c>
      <c r="H40" s="20">
        <v>9468</v>
      </c>
      <c r="I40" s="53">
        <f t="shared" si="0"/>
        <v>524.86895748398365</v>
      </c>
      <c r="J40" s="63">
        <f t="shared" si="10"/>
        <v>40</v>
      </c>
      <c r="K40" s="77">
        <v>-203</v>
      </c>
      <c r="L40" s="78">
        <v>-52</v>
      </c>
      <c r="M40" s="253">
        <v>6.5703800000000001</v>
      </c>
      <c r="N40" s="79">
        <v>47.497129999999999</v>
      </c>
      <c r="O40" s="82">
        <v>311</v>
      </c>
      <c r="P40" s="83">
        <f t="shared" si="1"/>
        <v>172.54771415889925</v>
      </c>
      <c r="Q40" s="98">
        <f t="shared" si="11"/>
        <v>43</v>
      </c>
      <c r="R40" s="108">
        <v>1986</v>
      </c>
      <c r="S40" s="91">
        <v>1841</v>
      </c>
      <c r="T40" s="92">
        <f t="shared" si="2"/>
        <v>1021.415889924545</v>
      </c>
      <c r="U40" s="115">
        <f t="shared" si="12"/>
        <v>43</v>
      </c>
      <c r="V40" s="122">
        <v>6172</v>
      </c>
      <c r="W40" s="81">
        <f t="shared" si="3"/>
        <v>3424.3231247225917</v>
      </c>
      <c r="X40" s="180">
        <f t="shared" si="13"/>
        <v>43</v>
      </c>
      <c r="Y40" s="134">
        <v>283</v>
      </c>
      <c r="Z40" s="135">
        <f t="shared" si="4"/>
        <v>3.72417423345177</v>
      </c>
      <c r="AA40" s="186">
        <f t="shared" si="14"/>
        <v>5</v>
      </c>
      <c r="AB40" s="144">
        <v>144</v>
      </c>
      <c r="AC40" s="145">
        <f t="shared" si="5"/>
        <v>4.1933605125218403</v>
      </c>
      <c r="AD40" s="190">
        <f t="shared" si="15"/>
        <v>20</v>
      </c>
      <c r="AE40" s="23">
        <v>11182</v>
      </c>
      <c r="AF40" s="153">
        <f>AE40/E40*10000</f>
        <v>6203.9502885042166</v>
      </c>
      <c r="AG40" s="198">
        <f t="shared" si="16"/>
        <v>8</v>
      </c>
      <c r="AH40" s="160">
        <v>8900842</v>
      </c>
      <c r="AI40" s="161">
        <f>AH40/E40*100</f>
        <v>49383.277851753221</v>
      </c>
      <c r="AJ40" s="195">
        <f t="shared" si="17"/>
        <v>29</v>
      </c>
      <c r="AK40" s="168">
        <v>1704171</v>
      </c>
      <c r="AL40" s="169">
        <f t="shared" si="6"/>
        <v>19.146177406586929</v>
      </c>
      <c r="AM40" s="201">
        <f t="shared" si="18"/>
        <v>12</v>
      </c>
      <c r="AN40" s="176">
        <v>14</v>
      </c>
      <c r="AO40" s="23">
        <v>39</v>
      </c>
      <c r="AP40" s="257">
        <f t="shared" si="7"/>
        <v>21.637816245006658</v>
      </c>
      <c r="AQ40" s="198">
        <f t="shared" si="19"/>
        <v>41</v>
      </c>
    </row>
    <row r="41" spans="1:43" ht="19.5" customHeight="1" x14ac:dyDescent="0.15">
      <c r="A41" s="280" t="s">
        <v>37</v>
      </c>
      <c r="B41" s="289">
        <v>98.75</v>
      </c>
      <c r="C41" s="283">
        <f t="shared" si="8"/>
        <v>5</v>
      </c>
      <c r="D41" s="14">
        <v>3644</v>
      </c>
      <c r="E41" s="17">
        <v>8879</v>
      </c>
      <c r="F41" s="58">
        <f t="shared" si="9"/>
        <v>41</v>
      </c>
      <c r="G41" s="20">
        <v>4256</v>
      </c>
      <c r="H41" s="20">
        <v>4623</v>
      </c>
      <c r="I41" s="53">
        <f t="shared" si="0"/>
        <v>89.913924050632914</v>
      </c>
      <c r="J41" s="63">
        <f t="shared" si="10"/>
        <v>43</v>
      </c>
      <c r="K41" s="77">
        <v>-112</v>
      </c>
      <c r="L41" s="78">
        <v>-88</v>
      </c>
      <c r="M41" s="253">
        <v>6.7518399999999996</v>
      </c>
      <c r="N41" s="79">
        <v>42.097149999999999</v>
      </c>
      <c r="O41" s="91">
        <v>365</v>
      </c>
      <c r="P41" s="92">
        <f t="shared" si="1"/>
        <v>411.08232909111388</v>
      </c>
      <c r="Q41" s="100">
        <f t="shared" si="11"/>
        <v>11</v>
      </c>
      <c r="R41" s="111">
        <v>3224</v>
      </c>
      <c r="S41" s="91">
        <v>8548</v>
      </c>
      <c r="T41" s="92">
        <f t="shared" si="2"/>
        <v>9627.2102714269622</v>
      </c>
      <c r="U41" s="115">
        <f t="shared" si="12"/>
        <v>30</v>
      </c>
      <c r="V41" s="122">
        <v>6589</v>
      </c>
      <c r="W41" s="81">
        <f t="shared" si="3"/>
        <v>7420.8807298119164</v>
      </c>
      <c r="X41" s="180">
        <f t="shared" si="13"/>
        <v>37</v>
      </c>
      <c r="Y41" s="134">
        <v>870</v>
      </c>
      <c r="Z41" s="135">
        <f t="shared" si="4"/>
        <v>23.874862788144895</v>
      </c>
      <c r="AA41" s="186">
        <f t="shared" si="14"/>
        <v>1</v>
      </c>
      <c r="AB41" s="148">
        <v>570</v>
      </c>
      <c r="AC41" s="149">
        <f t="shared" si="5"/>
        <v>5.7721518987341769</v>
      </c>
      <c r="AD41" s="193">
        <f t="shared" si="15"/>
        <v>9</v>
      </c>
      <c r="AE41" s="23">
        <v>9647</v>
      </c>
      <c r="AF41" s="153">
        <f>AE41/E41*10000</f>
        <v>10864.962270525959</v>
      </c>
      <c r="AG41" s="198">
        <f t="shared" si="16"/>
        <v>1</v>
      </c>
      <c r="AH41" s="160">
        <v>7495352</v>
      </c>
      <c r="AI41" s="161">
        <f>AH41/E41*100</f>
        <v>84416.623493636667</v>
      </c>
      <c r="AJ41" s="195">
        <f t="shared" si="17"/>
        <v>1</v>
      </c>
      <c r="AK41" s="168">
        <v>661240</v>
      </c>
      <c r="AL41" s="169">
        <f t="shared" si="6"/>
        <v>8.8220006211849693</v>
      </c>
      <c r="AM41" s="201">
        <f t="shared" si="18"/>
        <v>43</v>
      </c>
      <c r="AN41" s="176">
        <v>11</v>
      </c>
      <c r="AO41" s="23">
        <v>18</v>
      </c>
      <c r="AP41" s="257">
        <f t="shared" si="7"/>
        <v>20.272553215452191</v>
      </c>
      <c r="AQ41" s="198">
        <f t="shared" si="19"/>
        <v>43</v>
      </c>
    </row>
    <row r="42" spans="1:43" ht="19.5" customHeight="1" x14ac:dyDescent="0.15">
      <c r="A42" s="276" t="s">
        <v>38</v>
      </c>
      <c r="B42" s="290">
        <v>3.97</v>
      </c>
      <c r="C42" s="284">
        <f t="shared" si="8"/>
        <v>43</v>
      </c>
      <c r="D42" s="14">
        <v>6763</v>
      </c>
      <c r="E42" s="17">
        <v>16438</v>
      </c>
      <c r="F42" s="59">
        <f t="shared" si="9"/>
        <v>37</v>
      </c>
      <c r="G42" s="20">
        <v>7913</v>
      </c>
      <c r="H42" s="20">
        <v>8525</v>
      </c>
      <c r="I42" s="54">
        <f t="shared" si="0"/>
        <v>4140.5541561712844</v>
      </c>
      <c r="J42" s="64">
        <f t="shared" si="10"/>
        <v>19</v>
      </c>
      <c r="K42" s="84">
        <v>-74</v>
      </c>
      <c r="L42" s="85">
        <v>-55</v>
      </c>
      <c r="M42" s="254">
        <v>11.87904</v>
      </c>
      <c r="N42" s="74">
        <v>28.882719999999999</v>
      </c>
      <c r="O42" s="75">
        <v>580</v>
      </c>
      <c r="P42" s="76">
        <f t="shared" si="1"/>
        <v>352.84097822119475</v>
      </c>
      <c r="Q42" s="96">
        <f t="shared" si="11"/>
        <v>19</v>
      </c>
      <c r="R42" s="104">
        <v>5962</v>
      </c>
      <c r="S42" s="75">
        <v>57941</v>
      </c>
      <c r="T42" s="76">
        <f t="shared" si="2"/>
        <v>35248.205377783182</v>
      </c>
      <c r="U42" s="113">
        <f t="shared" si="12"/>
        <v>7</v>
      </c>
      <c r="V42" s="125">
        <v>28176</v>
      </c>
      <c r="W42" s="126">
        <f t="shared" si="3"/>
        <v>17140.771383379975</v>
      </c>
      <c r="X42" s="182">
        <f t="shared" si="13"/>
        <v>16</v>
      </c>
      <c r="Y42" s="132">
        <v>58</v>
      </c>
      <c r="Z42" s="133">
        <f t="shared" si="4"/>
        <v>0.85760757060476123</v>
      </c>
      <c r="AA42" s="185">
        <f t="shared" si="14"/>
        <v>23</v>
      </c>
      <c r="AB42" s="142">
        <v>15</v>
      </c>
      <c r="AC42" s="143">
        <f t="shared" si="5"/>
        <v>3.7783375314861458</v>
      </c>
      <c r="AD42" s="189">
        <f t="shared" si="15"/>
        <v>24</v>
      </c>
      <c r="AE42" s="151">
        <v>10569</v>
      </c>
      <c r="AF42" s="152">
        <f>AE42/E42*10000</f>
        <v>6429.6143083100133</v>
      </c>
      <c r="AG42" s="197">
        <f t="shared" si="16"/>
        <v>6</v>
      </c>
      <c r="AH42" s="158">
        <v>9181570</v>
      </c>
      <c r="AI42" s="159">
        <f>AH42/E42*100</f>
        <v>55855.761041489233</v>
      </c>
      <c r="AJ42" s="179">
        <f t="shared" si="17"/>
        <v>12</v>
      </c>
      <c r="AK42" s="166">
        <v>1259337</v>
      </c>
      <c r="AL42" s="167">
        <f t="shared" si="6"/>
        <v>13.715922222452152</v>
      </c>
      <c r="AM42" s="200">
        <f t="shared" si="18"/>
        <v>36</v>
      </c>
      <c r="AN42" s="175">
        <v>80</v>
      </c>
      <c r="AO42" s="151">
        <v>86</v>
      </c>
      <c r="AP42" s="258">
        <f t="shared" si="7"/>
        <v>52.317800219004745</v>
      </c>
      <c r="AQ42" s="197">
        <f t="shared" si="19"/>
        <v>22</v>
      </c>
    </row>
    <row r="43" spans="1:43" ht="19.5" customHeight="1" x14ac:dyDescent="0.15">
      <c r="A43" s="277" t="s">
        <v>39</v>
      </c>
      <c r="B43" s="289">
        <v>17.239999999999998</v>
      </c>
      <c r="C43" s="283">
        <f t="shared" si="8"/>
        <v>31</v>
      </c>
      <c r="D43" s="14">
        <v>17338</v>
      </c>
      <c r="E43" s="17">
        <v>43486</v>
      </c>
      <c r="F43" s="58">
        <f t="shared" si="9"/>
        <v>34</v>
      </c>
      <c r="G43" s="20">
        <v>21140</v>
      </c>
      <c r="H43" s="20">
        <v>22346</v>
      </c>
      <c r="I43" s="53">
        <f t="shared" si="0"/>
        <v>2522.3897911832951</v>
      </c>
      <c r="J43" s="63">
        <f t="shared" si="10"/>
        <v>29</v>
      </c>
      <c r="K43" s="77">
        <v>-180</v>
      </c>
      <c r="L43" s="78">
        <v>-97</v>
      </c>
      <c r="M43" s="253">
        <v>12.99957</v>
      </c>
      <c r="N43" s="79">
        <v>28.965109999999999</v>
      </c>
      <c r="O43" s="82">
        <v>1239</v>
      </c>
      <c r="P43" s="83">
        <f t="shared" si="1"/>
        <v>284.9192843673826</v>
      </c>
      <c r="Q43" s="98">
        <f t="shared" si="11"/>
        <v>37</v>
      </c>
      <c r="R43" s="108">
        <v>9930</v>
      </c>
      <c r="S43" s="106">
        <v>26808</v>
      </c>
      <c r="T43" s="107">
        <f t="shared" si="2"/>
        <v>6164.7426758037072</v>
      </c>
      <c r="U43" s="114">
        <f t="shared" si="12"/>
        <v>38</v>
      </c>
      <c r="V43" s="122">
        <v>26328</v>
      </c>
      <c r="W43" s="81">
        <f t="shared" si="3"/>
        <v>6054.362323506416</v>
      </c>
      <c r="X43" s="180">
        <f t="shared" si="13"/>
        <v>40</v>
      </c>
      <c r="Y43" s="134">
        <v>290</v>
      </c>
      <c r="Z43" s="135">
        <f t="shared" si="4"/>
        <v>1.6726266005306263</v>
      </c>
      <c r="AA43" s="186">
        <f t="shared" si="14"/>
        <v>14</v>
      </c>
      <c r="AB43" s="144">
        <v>103</v>
      </c>
      <c r="AC43" s="145">
        <f t="shared" si="5"/>
        <v>5.9744779582366592</v>
      </c>
      <c r="AD43" s="190">
        <f t="shared" si="15"/>
        <v>7</v>
      </c>
      <c r="AE43" s="23">
        <v>25014</v>
      </c>
      <c r="AF43" s="153">
        <f>AE43/E43*10000</f>
        <v>5752.1961090925806</v>
      </c>
      <c r="AG43" s="198">
        <f t="shared" si="16"/>
        <v>13</v>
      </c>
      <c r="AH43" s="160">
        <v>19668549</v>
      </c>
      <c r="AI43" s="161">
        <f>AH43/E43*100</f>
        <v>45229.611829094421</v>
      </c>
      <c r="AJ43" s="195">
        <f t="shared" si="17"/>
        <v>42</v>
      </c>
      <c r="AK43" s="168">
        <v>3779475</v>
      </c>
      <c r="AL43" s="169">
        <f t="shared" si="6"/>
        <v>19.215830308580465</v>
      </c>
      <c r="AM43" s="201">
        <f t="shared" si="18"/>
        <v>11</v>
      </c>
      <c r="AN43" s="176">
        <v>91</v>
      </c>
      <c r="AO43" s="23">
        <v>189</v>
      </c>
      <c r="AP43" s="257">
        <f t="shared" si="7"/>
        <v>43.462263717058363</v>
      </c>
      <c r="AQ43" s="198">
        <f t="shared" si="19"/>
        <v>30</v>
      </c>
    </row>
    <row r="44" spans="1:43" ht="19.5" customHeight="1" x14ac:dyDescent="0.15">
      <c r="A44" s="280" t="s">
        <v>40</v>
      </c>
      <c r="B44" s="289">
        <v>5.62</v>
      </c>
      <c r="C44" s="283">
        <f t="shared" si="8"/>
        <v>42</v>
      </c>
      <c r="D44" s="14">
        <v>3610</v>
      </c>
      <c r="E44" s="17">
        <v>8252</v>
      </c>
      <c r="F44" s="58">
        <f t="shared" si="9"/>
        <v>42</v>
      </c>
      <c r="G44" s="20">
        <v>4015</v>
      </c>
      <c r="H44" s="20">
        <v>4237</v>
      </c>
      <c r="I44" s="53">
        <f t="shared" si="0"/>
        <v>1468.3274021352313</v>
      </c>
      <c r="J44" s="63">
        <f t="shared" si="10"/>
        <v>34</v>
      </c>
      <c r="K44" s="77">
        <v>-19</v>
      </c>
      <c r="L44" s="78">
        <v>-163</v>
      </c>
      <c r="M44" s="253">
        <v>13.813140000000001</v>
      </c>
      <c r="N44" s="79">
        <v>23.90325</v>
      </c>
      <c r="O44" s="91">
        <v>386</v>
      </c>
      <c r="P44" s="92">
        <f t="shared" si="1"/>
        <v>467.76539020843433</v>
      </c>
      <c r="Q44" s="100">
        <f t="shared" si="11"/>
        <v>4</v>
      </c>
      <c r="R44" s="111">
        <v>6422</v>
      </c>
      <c r="S44" s="91">
        <v>7866</v>
      </c>
      <c r="T44" s="92">
        <f t="shared" si="2"/>
        <v>9532.2346097915652</v>
      </c>
      <c r="U44" s="115">
        <f t="shared" si="12"/>
        <v>31</v>
      </c>
      <c r="V44" s="122">
        <v>36050</v>
      </c>
      <c r="W44" s="81">
        <f t="shared" si="3"/>
        <v>43686.379059621911</v>
      </c>
      <c r="X44" s="180">
        <f t="shared" si="13"/>
        <v>5</v>
      </c>
      <c r="Y44" s="134">
        <v>69</v>
      </c>
      <c r="Z44" s="135">
        <f t="shared" si="4"/>
        <v>1.9113573407202216</v>
      </c>
      <c r="AA44" s="186">
        <f t="shared" si="14"/>
        <v>10</v>
      </c>
      <c r="AB44" s="148">
        <v>23</v>
      </c>
      <c r="AC44" s="149">
        <f t="shared" si="5"/>
        <v>4.092526690391459</v>
      </c>
      <c r="AD44" s="193">
        <f t="shared" si="15"/>
        <v>21</v>
      </c>
      <c r="AE44" s="23">
        <v>4906</v>
      </c>
      <c r="AF44" s="153">
        <f>AE44/E44*10000</f>
        <v>5945.2253999030536</v>
      </c>
      <c r="AG44" s="198">
        <f t="shared" si="16"/>
        <v>12</v>
      </c>
      <c r="AH44" s="160">
        <v>5774307</v>
      </c>
      <c r="AI44" s="161">
        <f>AH44/E44*100</f>
        <v>69974.636451769271</v>
      </c>
      <c r="AJ44" s="195">
        <f t="shared" si="17"/>
        <v>4</v>
      </c>
      <c r="AK44" s="168">
        <v>660693</v>
      </c>
      <c r="AL44" s="169">
        <f t="shared" si="6"/>
        <v>11.441944461906857</v>
      </c>
      <c r="AM44" s="201">
        <f t="shared" si="18"/>
        <v>41</v>
      </c>
      <c r="AN44" s="176">
        <v>26</v>
      </c>
      <c r="AO44" s="23">
        <v>66</v>
      </c>
      <c r="AP44" s="257">
        <f t="shared" si="7"/>
        <v>79.980610761027634</v>
      </c>
      <c r="AQ44" s="198">
        <f t="shared" si="19"/>
        <v>3</v>
      </c>
    </row>
    <row r="45" spans="1:43" ht="19.5" customHeight="1" x14ac:dyDescent="0.15">
      <c r="A45" s="276" t="s">
        <v>41</v>
      </c>
      <c r="B45" s="290">
        <v>49.18</v>
      </c>
      <c r="C45" s="284">
        <f t="shared" si="8"/>
        <v>12</v>
      </c>
      <c r="D45" s="14">
        <v>6255</v>
      </c>
      <c r="E45" s="17">
        <v>14536</v>
      </c>
      <c r="F45" s="59">
        <f t="shared" si="9"/>
        <v>39</v>
      </c>
      <c r="G45" s="20">
        <v>6710</v>
      </c>
      <c r="H45" s="20">
        <v>7826</v>
      </c>
      <c r="I45" s="54">
        <f t="shared" si="0"/>
        <v>295.56730378202519</v>
      </c>
      <c r="J45" s="64">
        <f t="shared" si="10"/>
        <v>41</v>
      </c>
      <c r="K45" s="84">
        <v>-205</v>
      </c>
      <c r="L45" s="252" t="s">
        <v>99</v>
      </c>
      <c r="M45" s="254">
        <v>7.9573999999999998</v>
      </c>
      <c r="N45" s="74">
        <v>41.408320000000003</v>
      </c>
      <c r="O45" s="75">
        <v>452</v>
      </c>
      <c r="P45" s="76">
        <f t="shared" si="1"/>
        <v>310.95211887727021</v>
      </c>
      <c r="Q45" s="96">
        <f t="shared" si="11"/>
        <v>32</v>
      </c>
      <c r="R45" s="104">
        <v>3597</v>
      </c>
      <c r="S45" s="75">
        <v>8018</v>
      </c>
      <c r="T45" s="76">
        <f t="shared" si="2"/>
        <v>5515.9603742432582</v>
      </c>
      <c r="U45" s="113">
        <f t="shared" si="12"/>
        <v>40</v>
      </c>
      <c r="V45" s="125">
        <v>6588</v>
      </c>
      <c r="W45" s="126">
        <f t="shared" si="3"/>
        <v>4532.1959273527791</v>
      </c>
      <c r="X45" s="182">
        <f t="shared" si="13"/>
        <v>42</v>
      </c>
      <c r="Y45" s="132">
        <v>124</v>
      </c>
      <c r="Z45" s="133">
        <f t="shared" si="4"/>
        <v>1.9824140687450038</v>
      </c>
      <c r="AA45" s="185">
        <f t="shared" si="14"/>
        <v>8</v>
      </c>
      <c r="AB45" s="142">
        <v>31</v>
      </c>
      <c r="AC45" s="143">
        <f t="shared" si="5"/>
        <v>0.63033753558357053</v>
      </c>
      <c r="AD45" s="189">
        <f t="shared" si="15"/>
        <v>42</v>
      </c>
      <c r="AE45" s="151">
        <v>9874</v>
      </c>
      <c r="AF45" s="152">
        <f>AE45/E45*10000</f>
        <v>6792.7903137039084</v>
      </c>
      <c r="AG45" s="197">
        <f t="shared" si="16"/>
        <v>5</v>
      </c>
      <c r="AH45" s="158">
        <v>9016167</v>
      </c>
      <c r="AI45" s="159">
        <f>AH45/E45*100</f>
        <v>62026.465327462851</v>
      </c>
      <c r="AJ45" s="179">
        <f t="shared" si="17"/>
        <v>7</v>
      </c>
      <c r="AK45" s="166">
        <v>1110131</v>
      </c>
      <c r="AL45" s="167">
        <f t="shared" si="6"/>
        <v>12.3126712271412</v>
      </c>
      <c r="AM45" s="200">
        <f t="shared" si="18"/>
        <v>40</v>
      </c>
      <c r="AN45" s="175">
        <v>16</v>
      </c>
      <c r="AO45" s="151">
        <v>78</v>
      </c>
      <c r="AP45" s="258">
        <f t="shared" si="7"/>
        <v>53.659878921298848</v>
      </c>
      <c r="AQ45" s="197">
        <f t="shared" si="19"/>
        <v>21</v>
      </c>
    </row>
    <row r="46" spans="1:43" ht="19.5" customHeight="1" x14ac:dyDescent="0.15">
      <c r="A46" s="278" t="s">
        <v>42</v>
      </c>
      <c r="B46" s="289">
        <v>14.17</v>
      </c>
      <c r="C46" s="283">
        <f t="shared" si="8"/>
        <v>36</v>
      </c>
      <c r="D46" s="15">
        <v>5057</v>
      </c>
      <c r="E46" s="18">
        <v>12837</v>
      </c>
      <c r="F46" s="58">
        <f t="shared" si="9"/>
        <v>40</v>
      </c>
      <c r="G46" s="21">
        <v>6260</v>
      </c>
      <c r="H46" s="21">
        <v>6577</v>
      </c>
      <c r="I46" s="53">
        <f t="shared" si="0"/>
        <v>905.92801693719127</v>
      </c>
      <c r="J46" s="63">
        <f t="shared" si="10"/>
        <v>38</v>
      </c>
      <c r="K46" s="77">
        <v>-101</v>
      </c>
      <c r="L46" s="78">
        <v>-71</v>
      </c>
      <c r="M46" s="253">
        <v>11.937889999999999</v>
      </c>
      <c r="N46" s="79">
        <v>29.687139999999999</v>
      </c>
      <c r="O46" s="82">
        <v>402</v>
      </c>
      <c r="P46" s="83">
        <f t="shared" si="1"/>
        <v>313.15727973825659</v>
      </c>
      <c r="Q46" s="98">
        <f t="shared" si="11"/>
        <v>30</v>
      </c>
      <c r="R46" s="108">
        <v>2766</v>
      </c>
      <c r="S46" s="91">
        <v>12179</v>
      </c>
      <c r="T46" s="92">
        <f t="shared" si="2"/>
        <v>9487.4191789358883</v>
      </c>
      <c r="U46" s="115">
        <f t="shared" si="12"/>
        <v>32</v>
      </c>
      <c r="V46" s="122">
        <v>6045</v>
      </c>
      <c r="W46" s="81">
        <f t="shared" si="3"/>
        <v>4709.0441691984106</v>
      </c>
      <c r="X46" s="180">
        <f t="shared" si="13"/>
        <v>41</v>
      </c>
      <c r="Y46" s="134">
        <v>232</v>
      </c>
      <c r="Z46" s="135">
        <f t="shared" si="4"/>
        <v>4.5877002175202692</v>
      </c>
      <c r="AA46" s="186">
        <f t="shared" si="14"/>
        <v>4</v>
      </c>
      <c r="AB46" s="144">
        <v>82</v>
      </c>
      <c r="AC46" s="145">
        <f t="shared" si="5"/>
        <v>5.7868736767819335</v>
      </c>
      <c r="AD46" s="190">
        <f t="shared" si="15"/>
        <v>8</v>
      </c>
      <c r="AE46" s="23">
        <v>9206</v>
      </c>
      <c r="AF46" s="153">
        <f>AE46/E46*10000</f>
        <v>7171.457505647737</v>
      </c>
      <c r="AG46" s="198">
        <f t="shared" si="16"/>
        <v>4</v>
      </c>
      <c r="AH46" s="160">
        <v>6975521</v>
      </c>
      <c r="AI46" s="161">
        <f>AH46/E46*100</f>
        <v>54339.183609877691</v>
      </c>
      <c r="AJ46" s="195">
        <f t="shared" si="17"/>
        <v>14</v>
      </c>
      <c r="AK46" s="168">
        <v>1121141</v>
      </c>
      <c r="AL46" s="169">
        <f t="shared" si="6"/>
        <v>16.072505551915047</v>
      </c>
      <c r="AM46" s="201">
        <f t="shared" si="18"/>
        <v>30</v>
      </c>
      <c r="AN46" s="176">
        <v>32</v>
      </c>
      <c r="AO46" s="23">
        <v>39</v>
      </c>
      <c r="AP46" s="257">
        <f t="shared" si="7"/>
        <v>30.380930123860718</v>
      </c>
      <c r="AQ46" s="198">
        <f t="shared" si="19"/>
        <v>39</v>
      </c>
    </row>
    <row r="47" spans="1:43" ht="19.5" customHeight="1" x14ac:dyDescent="0.15">
      <c r="A47" s="278" t="s">
        <v>43</v>
      </c>
      <c r="B47" s="289">
        <v>25.26</v>
      </c>
      <c r="C47" s="283">
        <f t="shared" si="8"/>
        <v>26</v>
      </c>
      <c r="D47" s="15">
        <v>6404</v>
      </c>
      <c r="E47" s="18">
        <v>15459</v>
      </c>
      <c r="F47" s="58">
        <f t="shared" si="9"/>
        <v>38</v>
      </c>
      <c r="G47" s="21">
        <v>7495</v>
      </c>
      <c r="H47" s="21">
        <v>7964</v>
      </c>
      <c r="I47" s="53">
        <f t="shared" si="0"/>
        <v>611.99524940617573</v>
      </c>
      <c r="J47" s="63">
        <f t="shared" si="10"/>
        <v>39</v>
      </c>
      <c r="K47" s="77">
        <v>-119</v>
      </c>
      <c r="L47" s="78">
        <v>-119</v>
      </c>
      <c r="M47" s="253">
        <v>10.766389999999999</v>
      </c>
      <c r="N47" s="79">
        <v>31.598389999999998</v>
      </c>
      <c r="O47" s="91">
        <v>491</v>
      </c>
      <c r="P47" s="92">
        <f t="shared" si="1"/>
        <v>317.61433469176529</v>
      </c>
      <c r="Q47" s="100">
        <f t="shared" si="11"/>
        <v>28</v>
      </c>
      <c r="R47" s="111">
        <v>4787</v>
      </c>
      <c r="S47" s="91">
        <v>10253</v>
      </c>
      <c r="T47" s="92">
        <f t="shared" si="2"/>
        <v>6632.3824309463744</v>
      </c>
      <c r="U47" s="115">
        <f t="shared" si="12"/>
        <v>37</v>
      </c>
      <c r="V47" s="122">
        <v>9797</v>
      </c>
      <c r="W47" s="81">
        <f t="shared" si="3"/>
        <v>6337.4086292774437</v>
      </c>
      <c r="X47" s="180">
        <f t="shared" si="13"/>
        <v>38</v>
      </c>
      <c r="Y47" s="134">
        <v>603</v>
      </c>
      <c r="Z47" s="135">
        <f t="shared" si="4"/>
        <v>9.4159900062460959</v>
      </c>
      <c r="AA47" s="186">
        <f t="shared" si="14"/>
        <v>3</v>
      </c>
      <c r="AB47" s="148">
        <v>198</v>
      </c>
      <c r="AC47" s="149">
        <f t="shared" si="5"/>
        <v>7.8384798099762465</v>
      </c>
      <c r="AD47" s="193">
        <f t="shared" si="15"/>
        <v>2</v>
      </c>
      <c r="AE47" s="23">
        <v>12174</v>
      </c>
      <c r="AF47" s="153">
        <f>AE47/E47*10000</f>
        <v>7875.0242577139525</v>
      </c>
      <c r="AG47" s="198">
        <f t="shared" si="16"/>
        <v>3</v>
      </c>
      <c r="AH47" s="160">
        <v>7719910</v>
      </c>
      <c r="AI47" s="161">
        <f>AH47/E47*100</f>
        <v>49937.964939517435</v>
      </c>
      <c r="AJ47" s="195">
        <f t="shared" si="17"/>
        <v>26</v>
      </c>
      <c r="AK47" s="168">
        <v>1244089</v>
      </c>
      <c r="AL47" s="169">
        <f t="shared" si="6"/>
        <v>16.115330360068963</v>
      </c>
      <c r="AM47" s="201">
        <f t="shared" si="18"/>
        <v>29</v>
      </c>
      <c r="AN47" s="176">
        <v>30</v>
      </c>
      <c r="AO47" s="23">
        <v>58</v>
      </c>
      <c r="AP47" s="257">
        <f t="shared" si="7"/>
        <v>37.518597580697332</v>
      </c>
      <c r="AQ47" s="198">
        <f t="shared" si="19"/>
        <v>36</v>
      </c>
    </row>
    <row r="48" spans="1:43" ht="19.5" customHeight="1" x14ac:dyDescent="0.15">
      <c r="A48" s="278" t="s">
        <v>44</v>
      </c>
      <c r="B48" s="290">
        <v>37.299999999999997</v>
      </c>
      <c r="C48" s="286">
        <f t="shared" si="8"/>
        <v>18</v>
      </c>
      <c r="D48" s="16">
        <v>1932</v>
      </c>
      <c r="E48" s="19">
        <v>4819</v>
      </c>
      <c r="F48" s="61">
        <f t="shared" si="9"/>
        <v>43</v>
      </c>
      <c r="G48" s="22">
        <v>2274</v>
      </c>
      <c r="H48" s="22">
        <v>2545</v>
      </c>
      <c r="I48" s="56">
        <f t="shared" si="0"/>
        <v>129.19571045576407</v>
      </c>
      <c r="J48" s="66">
        <f t="shared" si="10"/>
        <v>42</v>
      </c>
      <c r="K48" s="84">
        <v>-69</v>
      </c>
      <c r="L48" s="93">
        <v>-21</v>
      </c>
      <c r="M48" s="254">
        <v>8.4946000000000002</v>
      </c>
      <c r="N48" s="94">
        <v>45.508249999999997</v>
      </c>
      <c r="O48" s="75">
        <v>198</v>
      </c>
      <c r="P48" s="95">
        <f t="shared" si="1"/>
        <v>410.87362523345092</v>
      </c>
      <c r="Q48" s="101">
        <f t="shared" si="11"/>
        <v>12</v>
      </c>
      <c r="R48" s="112">
        <v>1826</v>
      </c>
      <c r="S48" s="75">
        <v>15777</v>
      </c>
      <c r="T48" s="95">
        <f t="shared" si="2"/>
        <v>32739.157501556336</v>
      </c>
      <c r="U48" s="118">
        <f t="shared" si="12"/>
        <v>9</v>
      </c>
      <c r="V48" s="129">
        <v>6519</v>
      </c>
      <c r="W48" s="130">
        <f t="shared" si="3"/>
        <v>13527.702842913468</v>
      </c>
      <c r="X48" s="184">
        <f t="shared" si="13"/>
        <v>26</v>
      </c>
      <c r="Y48" s="138">
        <v>235</v>
      </c>
      <c r="Z48" s="139">
        <f t="shared" si="4"/>
        <v>12.163561076604555</v>
      </c>
      <c r="AA48" s="188">
        <f t="shared" si="14"/>
        <v>2</v>
      </c>
      <c r="AB48" s="150">
        <v>78</v>
      </c>
      <c r="AC48" s="143">
        <f t="shared" si="5"/>
        <v>2.0911528150134049</v>
      </c>
      <c r="AD48" s="194">
        <f t="shared" si="15"/>
        <v>37</v>
      </c>
      <c r="AE48" s="155">
        <v>4622</v>
      </c>
      <c r="AF48" s="156">
        <f>AE48/E48*10000</f>
        <v>9591.2014940859099</v>
      </c>
      <c r="AG48" s="199">
        <f t="shared" si="16"/>
        <v>2</v>
      </c>
      <c r="AH48" s="158">
        <v>3743509</v>
      </c>
      <c r="AI48" s="163">
        <f>AH48/E48*100</f>
        <v>77682.278481012661</v>
      </c>
      <c r="AJ48" s="179">
        <f t="shared" si="17"/>
        <v>2</v>
      </c>
      <c r="AK48" s="172">
        <v>337108</v>
      </c>
      <c r="AL48" s="173">
        <f t="shared" si="6"/>
        <v>9.0051339531973884</v>
      </c>
      <c r="AM48" s="203">
        <f t="shared" si="18"/>
        <v>42</v>
      </c>
      <c r="AN48" s="178">
        <v>3</v>
      </c>
      <c r="AO48" s="155">
        <v>10</v>
      </c>
      <c r="AP48" s="258">
        <f t="shared" si="7"/>
        <v>20.751193193608632</v>
      </c>
      <c r="AQ48" s="197">
        <f t="shared" si="19"/>
        <v>42</v>
      </c>
    </row>
    <row r="49" spans="1:43" ht="30.75" customHeight="1" x14ac:dyDescent="0.15">
      <c r="A49" s="24" t="s">
        <v>45</v>
      </c>
      <c r="B49" s="225" t="s">
        <v>46</v>
      </c>
      <c r="C49" s="227"/>
      <c r="D49" s="225" t="s">
        <v>86</v>
      </c>
      <c r="E49" s="261"/>
      <c r="F49" s="261"/>
      <c r="G49" s="261"/>
      <c r="H49" s="261"/>
      <c r="I49" s="261"/>
      <c r="J49" s="261"/>
      <c r="K49" s="261"/>
      <c r="L49" s="262"/>
      <c r="M49" s="267" t="s">
        <v>117</v>
      </c>
      <c r="N49" s="268"/>
      <c r="O49" s="260" t="s">
        <v>116</v>
      </c>
      <c r="P49" s="265"/>
      <c r="Q49" s="265"/>
      <c r="R49" s="266"/>
      <c r="S49" s="225" t="s">
        <v>58</v>
      </c>
      <c r="T49" s="226"/>
      <c r="U49" s="227"/>
      <c r="V49" s="260" t="s">
        <v>115</v>
      </c>
      <c r="W49" s="226"/>
      <c r="X49" s="227"/>
      <c r="Y49" s="225" t="s">
        <v>58</v>
      </c>
      <c r="Z49" s="226"/>
      <c r="AA49" s="226"/>
      <c r="AB49" s="226"/>
      <c r="AC49" s="226"/>
      <c r="AD49" s="227"/>
      <c r="AE49" s="228" t="s">
        <v>64</v>
      </c>
      <c r="AF49" s="229"/>
      <c r="AG49" s="230"/>
      <c r="AH49" s="260" t="s">
        <v>114</v>
      </c>
      <c r="AI49" s="265"/>
      <c r="AJ49" s="265"/>
      <c r="AK49" s="265"/>
      <c r="AL49" s="265"/>
      <c r="AM49" s="266"/>
      <c r="AN49" s="260" t="s">
        <v>113</v>
      </c>
      <c r="AO49" s="263"/>
      <c r="AP49" s="263"/>
      <c r="AQ49" s="264"/>
    </row>
    <row r="50" spans="1:43" ht="7.5" customHeight="1" x14ac:dyDescent="0.15">
      <c r="A50" s="4"/>
      <c r="B50" s="4"/>
      <c r="C50" s="4"/>
      <c r="D50" s="4"/>
      <c r="E50" s="4"/>
      <c r="F50" s="4"/>
      <c r="G50" s="4"/>
      <c r="H50" s="4"/>
      <c r="I50" s="4"/>
      <c r="J50" s="4"/>
      <c r="K50" s="4"/>
      <c r="L50" s="4"/>
      <c r="M50" s="4"/>
      <c r="N50" s="4"/>
      <c r="O50" s="4"/>
      <c r="P50" s="4"/>
      <c r="Q50" s="4"/>
      <c r="R50" s="4"/>
      <c r="S50" s="4"/>
      <c r="T50" s="4"/>
      <c r="U50" s="4"/>
      <c r="V50" s="4"/>
      <c r="W50" s="4"/>
      <c r="X50" s="4"/>
    </row>
    <row r="51" spans="1:43" ht="17.25" customHeight="1" x14ac:dyDescent="0.15">
      <c r="A51" s="210" t="s">
        <v>90</v>
      </c>
      <c r="B51" s="231" t="s">
        <v>91</v>
      </c>
      <c r="C51" s="232"/>
      <c r="D51" s="232"/>
      <c r="E51" s="232"/>
      <c r="F51" s="232"/>
      <c r="G51" s="232"/>
      <c r="H51" s="232"/>
      <c r="I51" s="232"/>
      <c r="J51" s="232"/>
      <c r="K51" s="232"/>
      <c r="L51" s="232"/>
      <c r="M51" s="232"/>
      <c r="N51" s="212"/>
      <c r="O51" s="233" t="s">
        <v>92</v>
      </c>
      <c r="P51" s="234"/>
      <c r="Q51" s="234"/>
      <c r="R51" s="234"/>
      <c r="S51" s="234"/>
      <c r="T51" s="4"/>
      <c r="U51" s="4"/>
      <c r="V51" s="4"/>
      <c r="W51" s="4"/>
      <c r="X51" s="4"/>
    </row>
    <row r="52" spans="1:43" ht="15" customHeight="1" x14ac:dyDescent="0.15">
      <c r="A52" s="211"/>
      <c r="B52" s="243" t="s">
        <v>119</v>
      </c>
      <c r="C52" s="244"/>
      <c r="D52" s="244"/>
      <c r="E52" s="244"/>
      <c r="F52" s="244"/>
      <c r="G52" s="244"/>
      <c r="H52" s="244"/>
      <c r="I52" s="244"/>
      <c r="J52" s="244"/>
      <c r="K52" s="244"/>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row>
    <row r="53" spans="1:43" ht="15" customHeight="1" x14ac:dyDescent="0.15">
      <c r="A53" s="210"/>
      <c r="B53" s="245" t="s">
        <v>118</v>
      </c>
      <c r="C53" s="244"/>
      <c r="D53" s="244"/>
      <c r="E53" s="244"/>
      <c r="F53" s="244"/>
      <c r="G53" s="244"/>
      <c r="H53" s="244"/>
      <c r="I53" s="244"/>
      <c r="J53" s="244"/>
      <c r="K53" s="244"/>
      <c r="L53" s="232"/>
      <c r="M53" s="232"/>
      <c r="N53" s="232"/>
      <c r="O53" s="232"/>
      <c r="P53" s="232"/>
      <c r="Q53" s="232"/>
      <c r="R53" s="232"/>
      <c r="S53" s="232"/>
      <c r="T53" s="232"/>
      <c r="U53" s="232"/>
      <c r="V53" s="232"/>
      <c r="W53" s="4"/>
      <c r="X53" s="4"/>
      <c r="AE53" s="6"/>
      <c r="AF53" s="6"/>
      <c r="AG53" s="6"/>
      <c r="AK53" s="6"/>
      <c r="AL53" s="6"/>
      <c r="AM53" s="6"/>
      <c r="AN53" s="6"/>
      <c r="AO53" s="6"/>
      <c r="AP53" s="6"/>
      <c r="AQ53" s="6"/>
    </row>
    <row r="54" spans="1:43" ht="15" customHeight="1" x14ac:dyDescent="0.15">
      <c r="B54" s="7"/>
      <c r="C54" s="7"/>
    </row>
    <row r="55" spans="1:43" ht="15" customHeight="1" x14ac:dyDescent="0.15"/>
  </sheetData>
  <mergeCells count="29">
    <mergeCell ref="B52:AQ52"/>
    <mergeCell ref="B53:V53"/>
    <mergeCell ref="I1:R1"/>
    <mergeCell ref="AO2:AQ2"/>
    <mergeCell ref="AN49:AQ49"/>
    <mergeCell ref="M49:N49"/>
    <mergeCell ref="D49:L49"/>
    <mergeCell ref="A1:H1"/>
    <mergeCell ref="AH2:AJ2"/>
    <mergeCell ref="A2:A3"/>
    <mergeCell ref="K2:L2"/>
    <mergeCell ref="M2:N2"/>
    <mergeCell ref="O49:R49"/>
    <mergeCell ref="B2:C2"/>
    <mergeCell ref="B49:C49"/>
    <mergeCell ref="E2:J2"/>
    <mergeCell ref="O2:R2"/>
    <mergeCell ref="S2:U2"/>
    <mergeCell ref="S49:U49"/>
    <mergeCell ref="V2:X2"/>
    <mergeCell ref="AK2:AM2"/>
    <mergeCell ref="AH49:AM49"/>
    <mergeCell ref="Y49:AD49"/>
    <mergeCell ref="Y2:AD2"/>
    <mergeCell ref="AE2:AG2"/>
    <mergeCell ref="V49:X49"/>
    <mergeCell ref="AE49:AG49"/>
    <mergeCell ref="B51:M51"/>
    <mergeCell ref="O51:S51"/>
  </mergeCells>
  <phoneticPr fontId="3"/>
  <pageMargins left="0.47244094488188981" right="0.43307086614173229" top="0.36" bottom="0.24" header="0.32" footer="0.16"/>
  <pageSetup paperSize="274"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市町村の主要指標</vt:lpstr>
      <vt:lpstr>市町村の主要指標!Print_Area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2015-03-05T00:54:24Z</dcterms:created>
  <dcterms:modified xsi:type="dcterms:W3CDTF">2022-05-08T13:36:19Z</dcterms:modified>
</cp:coreProperties>
</file>