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27120859-C878-4C5F-B9AC-B7FD970F38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F1" i="23" l="1"/>
  <c r="F11" i="23" s="1"/>
  <c r="F21" i="23" s="1"/>
  <c r="G1" i="23"/>
  <c r="G11" i="23" s="1"/>
  <c r="G21" i="23" s="1"/>
  <c r="B4" i="22"/>
  <c r="G3" i="23"/>
  <c r="A3" i="23" s="1"/>
  <c r="C4" i="22"/>
  <c r="G6" i="23" s="1"/>
  <c r="A6" i="23" s="1"/>
  <c r="D4" i="22"/>
  <c r="G9" i="23" s="1"/>
  <c r="A9" i="23" s="1"/>
  <c r="E4" i="22"/>
  <c r="G13" i="23" s="1"/>
  <c r="A13" i="23" s="1"/>
  <c r="F4" i="22"/>
  <c r="G16" i="23" s="1"/>
  <c r="A16" i="23" s="1"/>
  <c r="G4" i="22"/>
  <c r="G19" i="23" s="1"/>
  <c r="A19" i="23" s="1"/>
  <c r="H4" i="22"/>
  <c r="G29" i="23" s="1"/>
  <c r="A29" i="23" s="1"/>
  <c r="I4" i="22"/>
  <c r="G23" i="23" s="1"/>
  <c r="A23" i="23" s="1"/>
  <c r="J4" i="22"/>
  <c r="G26" i="23" s="1"/>
  <c r="A26" i="23" s="1"/>
  <c r="K4" i="22"/>
  <c r="G32" i="23" s="1"/>
  <c r="A32" i="23" s="1"/>
  <c r="I3" i="23" l="1"/>
  <c r="G1" i="22" s="1"/>
  <c r="I9" i="23" l="1"/>
</calcChain>
</file>

<file path=xl/sharedStrings.xml><?xml version="1.0" encoding="utf-8"?>
<sst xmlns="http://schemas.openxmlformats.org/spreadsheetml/2006/main" count="101" uniqueCount="76">
  <si>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</si>
  <si>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</si>
  <si>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</si>
  <si>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</si>
  <si>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</si>
  <si>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</si>
  <si>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</si>
  <si>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</si>
  <si>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</si>
  <si>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</si>
  <si>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</si>
  <si>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</si>
  <si>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</si>
  <si>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</si>
  <si>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</si>
  <si>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</si>
  <si>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</si>
  <si>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ロングキック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</si>
  <si>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</si>
  <si>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</si>
  <si>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</si>
  <si>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</si>
  <si>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</si>
  <si>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</si>
  <si>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</si>
  <si>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</si>
  <si>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</si>
  <si>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</si>
  <si>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</si>
  <si>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</si>
  <si>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</si>
  <si>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</si>
  <si>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</si>
  <si>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</si>
  <si>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計測日</t>
    <rPh sb="0" eb="2">
      <t>ケイソク</t>
    </rPh>
    <rPh sb="2" eb="3">
      <t>ビ</t>
    </rPh>
    <phoneticPr fontId="2"/>
  </si>
  <si>
    <t>スタート</t>
    <phoneticPr fontId="1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</si>
  <si>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</si>
  <si>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</si>
  <si>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</si>
  <si>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スローイン</t>
    <phoneticPr fontId="2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</si>
  <si>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</si>
  <si>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</si>
  <si>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</si>
  <si>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</si>
  <si>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</si>
  <si>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スローイン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</si>
  <si>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</si>
  <si>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</si>
  <si>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</si>
  <si>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</si>
  <si>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</si>
  <si>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ＦＣ片柳　チャレンジ検定記録</t>
  </si>
  <si>
    <t>伊藤</t>
    <rPh sb="0" eb="2">
      <t>イトウ</t>
    </rPh>
    <phoneticPr fontId="1"/>
  </si>
  <si>
    <t>あかり</t>
    <phoneticPr fontId="1"/>
  </si>
  <si>
    <t>１５回</t>
    <rPh sb="2" eb="3">
      <t>カイ</t>
    </rPh>
    <phoneticPr fontId="1"/>
  </si>
  <si>
    <t>２４ｍ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</si>
  <si>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</si>
  <si>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</si>
  <si>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</si>
  <si>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</si>
  <si>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</si>
  <si>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</si>
  <si>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</si>
  <si>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</si>
  <si>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</si>
  <si>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</si>
  <si>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</si>
  <si>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</si>
  <si>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</si>
  <si>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12,7</t>
    <phoneticPr fontId="1"/>
  </si>
  <si>
    <t>左3</t>
    <rPh sb="0" eb="1">
      <t>ヒダリ</t>
    </rPh>
    <phoneticPr fontId="1"/>
  </si>
  <si>
    <t>L6</t>
    <phoneticPr fontId="1"/>
  </si>
  <si>
    <t>L3</t>
    <phoneticPr fontId="1"/>
  </si>
  <si>
    <t>L6</t>
    <phoneticPr fontId="1"/>
  </si>
  <si>
    <t>L14</t>
    <phoneticPr fontId="1"/>
  </si>
  <si>
    <t>L8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</si>
</sst>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6"/>
      <color rgb="FF0000FF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9" fillId="2" borderId="3" xfId="1" applyFont="1" applyFill="1" applyBorder="1" applyAlignment="1">
      <alignment horizontal="center" vertical="center"/>
    </xf>
    <xf numFmtId="177" fontId="10" fillId="0" borderId="13" xfId="1" applyNumberFormat="1" applyFont="1" applyBorder="1" applyAlignment="1">
      <alignment horizontal="left" vertical="center" indent="1"/>
    </xf>
    <xf numFmtId="177" fontId="10" fillId="0" borderId="12" xfId="1" applyNumberFormat="1" applyFont="1" applyBorder="1" applyAlignment="1">
      <alignment horizontal="left" vertical="center" indent="1"/>
    </xf>
    <xf numFmtId="177" fontId="10" fillId="0" borderId="14" xfId="1" applyNumberFormat="1" applyFont="1" applyBorder="1" applyAlignment="1">
      <alignment horizontal="left" vertical="center" indent="1"/>
    </xf>
    <xf numFmtId="176" fontId="9" fillId="0" borderId="14" xfId="1" applyNumberFormat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 shrinkToFit="1"/>
    </xf>
    <xf numFmtId="0" fontId="9" fillId="3" borderId="17" xfId="1" applyFont="1" applyFill="1" applyBorder="1" applyAlignment="1">
      <alignment horizontal="center" vertical="center" shrinkToFit="1"/>
    </xf>
    <xf numFmtId="0" fontId="9" fillId="4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8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0" xfId="0" applyFill="1">
      <alignment vertical="center"/>
    </xf>
    <xf numFmtId="0" fontId="12" fillId="6" borderId="18" xfId="0" applyFont="1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8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 shrinkToFit="1"/>
    </xf>
    <xf numFmtId="0" fontId="9" fillId="4" borderId="13" xfId="1" applyFont="1" applyFill="1" applyBorder="1" applyAlignment="1">
      <alignment horizontal="center" vertical="center"/>
    </xf>
    <xf numFmtId="176" fontId="9" fillId="3" borderId="16" xfId="1" applyNumberFormat="1" applyFont="1" applyFill="1" applyBorder="1" applyAlignment="1">
      <alignment horizontal="center" vertical="center" shrinkToFit="1"/>
    </xf>
    <xf numFmtId="176" fontId="9" fillId="0" borderId="13" xfId="1" applyNumberFormat="1" applyFont="1" applyBorder="1" applyAlignment="1">
      <alignment horizontal="center" vertical="center" shrinkToFit="1"/>
    </xf>
    <xf numFmtId="176" fontId="9" fillId="4" borderId="14" xfId="1" applyNumberFormat="1" applyFont="1" applyFill="1" applyBorder="1" applyAlignment="1">
      <alignment horizontal="center" vertical="center" shrinkToFit="1"/>
    </xf>
    <xf numFmtId="0" fontId="9" fillId="4" borderId="10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13" xfId="1" applyFont="1" applyFill="1" applyBorder="1" applyAlignment="1">
      <alignment horizontal="center" vertical="center"/>
    </xf>
    <xf numFmtId="176" fontId="9" fillId="2" borderId="14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0" borderId="22" xfId="0" applyBorder="1" applyAlignment="1">
      <alignment horizontal="center" vertical="center" wrapText="1"/>
    </xf>
    <xf numFmtId="0" fontId="13" fillId="5" borderId="18" xfId="0" applyFont="1" applyFill="1" applyBorder="1">
      <alignment vertical="center"/>
    </xf>
    <xf numFmtId="0" fontId="0" fillId="5" borderId="18" xfId="0" applyFill="1" applyBorder="1">
      <alignment vertical="center"/>
    </xf>
    <xf numFmtId="0" fontId="13" fillId="6" borderId="2" xfId="0" applyFont="1" applyFill="1" applyBorder="1" applyAlignment="1">
      <alignment vertical="center" shrinkToFit="1"/>
    </xf>
    <xf numFmtId="0" fontId="0" fillId="6" borderId="2" xfId="0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26</xdr:row>
      <xdr:rowOff>12700</xdr:rowOff>
    </xdr:from>
    <xdr:to>
      <xdr:col>2</xdr:col>
      <xdr:colOff>0</xdr:colOff>
      <xdr:row>27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44A5081-8522-47B1-8626-5842CD7C175C}"/>
            </a:ext>
          </a:extLst>
        </xdr:cNvPr>
        <xdr:cNvSpPr/>
      </xdr:nvSpPr>
      <xdr:spPr>
        <a:xfrm>
          <a:off x="1308100" y="820420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6350</xdr:colOff>
      <xdr:row>64</xdr:row>
      <xdr:rowOff>0</xdr:rowOff>
    </xdr:from>
    <xdr:to>
      <xdr:col>7</xdr:col>
      <xdr:colOff>0</xdr:colOff>
      <xdr:row>64</xdr:row>
      <xdr:rowOff>304800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0E9156-A4B6-40D9-A7FB-FC73C9F2CCF5}"/>
            </a:ext>
          </a:extLst>
        </xdr:cNvPr>
        <xdr:cNvSpPr/>
      </xdr:nvSpPr>
      <xdr:spPr>
        <a:xfrm>
          <a:off x="4673600" y="2025650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666750</xdr:colOff>
      <xdr:row>78</xdr:row>
      <xdr:rowOff>311150</xdr:rowOff>
    </xdr:from>
    <xdr:to>
      <xdr:col>9</xdr:col>
      <xdr:colOff>660400</xdr:colOff>
      <xdr:row>79</xdr:row>
      <xdr:rowOff>298450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0CA6F0B-CA09-49EB-B3DC-EF3E085344AB}"/>
            </a:ext>
          </a:extLst>
        </xdr:cNvPr>
        <xdr:cNvSpPr/>
      </xdr:nvSpPr>
      <xdr:spPr>
        <a:xfrm>
          <a:off x="6680200" y="2501265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660400</xdr:colOff>
      <xdr:row>57</xdr:row>
      <xdr:rowOff>19050</xdr:rowOff>
    </xdr:from>
    <xdr:to>
      <xdr:col>8</xdr:col>
      <xdr:colOff>654050</xdr:colOff>
      <xdr:row>58</xdr:row>
      <xdr:rowOff>6350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4AFEFA0-203D-4270-8DDC-EBC1000B1315}"/>
            </a:ext>
          </a:extLst>
        </xdr:cNvPr>
        <xdr:cNvSpPr/>
      </xdr:nvSpPr>
      <xdr:spPr>
        <a:xfrm>
          <a:off x="6000750" y="1805305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90</xdr:row>
      <xdr:rowOff>12700</xdr:rowOff>
    </xdr:from>
    <xdr:to>
      <xdr:col>8</xdr:col>
      <xdr:colOff>6350</xdr:colOff>
      <xdr:row>91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1AD94A7-A062-4130-95F1-01A79A48369E}"/>
            </a:ext>
          </a:extLst>
        </xdr:cNvPr>
        <xdr:cNvSpPr/>
      </xdr:nvSpPr>
      <xdr:spPr>
        <a:xfrm>
          <a:off x="5353050" y="2852420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6350</xdr:colOff>
      <xdr:row>92</xdr:row>
      <xdr:rowOff>6350</xdr:rowOff>
    </xdr:from>
    <xdr:to>
      <xdr:col>6</xdr:col>
      <xdr:colOff>0</xdr:colOff>
      <xdr:row>92</xdr:row>
      <xdr:rowOff>311150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7F3E0ACF-B5F1-4E95-B782-B4287F33817A}"/>
            </a:ext>
          </a:extLst>
        </xdr:cNvPr>
        <xdr:cNvSpPr/>
      </xdr:nvSpPr>
      <xdr:spPr>
        <a:xfrm>
          <a:off x="4000500" y="2915285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6350</xdr:colOff>
      <xdr:row>33</xdr:row>
      <xdr:rowOff>19050</xdr:rowOff>
    </xdr:from>
    <xdr:to>
      <xdr:col>4</xdr:col>
      <xdr:colOff>0</xdr:colOff>
      <xdr:row>34</xdr:row>
      <xdr:rowOff>6350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B4092E07-65FD-49AE-A53A-D267D0004ADA}"/>
            </a:ext>
          </a:extLst>
        </xdr:cNvPr>
        <xdr:cNvSpPr/>
      </xdr:nvSpPr>
      <xdr:spPr>
        <a:xfrm>
          <a:off x="2654300" y="1043305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666750</xdr:colOff>
      <xdr:row>0</xdr:row>
      <xdr:rowOff>304800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F1CB3EFD-1715-4D65-B1FE-0D0C3EDEAA87}"/>
            </a:ext>
          </a:extLst>
        </xdr:cNvPr>
        <xdr:cNvSpPr/>
      </xdr:nvSpPr>
      <xdr:spPr>
        <a:xfrm>
          <a:off x="6686550" y="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71</xdr:row>
      <xdr:rowOff>12700</xdr:rowOff>
    </xdr:from>
    <xdr:to>
      <xdr:col>2</xdr:col>
      <xdr:colOff>666750</xdr:colOff>
      <xdr:row>72</xdr:row>
      <xdr:rowOff>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ACFBC8D3-F228-47D2-82BF-2F41467A202F}"/>
            </a:ext>
          </a:extLst>
        </xdr:cNvPr>
        <xdr:cNvSpPr/>
      </xdr:nvSpPr>
      <xdr:spPr>
        <a:xfrm>
          <a:off x="1974850" y="2249170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6350</xdr:colOff>
      <xdr:row>91</xdr:row>
      <xdr:rowOff>0</xdr:rowOff>
    </xdr:from>
    <xdr:to>
      <xdr:col>11</xdr:col>
      <xdr:colOff>0</xdr:colOff>
      <xdr:row>91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67DDD6E-AAF1-4F58-B52E-E537A70F486E}"/>
            </a:ext>
          </a:extLst>
        </xdr:cNvPr>
        <xdr:cNvSpPr/>
      </xdr:nvSpPr>
      <xdr:spPr>
        <a:xfrm>
          <a:off x="7366000" y="2882900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666750</xdr:colOff>
      <xdr:row>92</xdr:row>
      <xdr:rowOff>6350</xdr:rowOff>
    </xdr:from>
    <xdr:to>
      <xdr:col>4</xdr:col>
      <xdr:colOff>660400</xdr:colOff>
      <xdr:row>92</xdr:row>
      <xdr:rowOff>311150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6AB6EF3-3D26-4F51-ABAE-42CDDF8655FA}"/>
            </a:ext>
          </a:extLst>
        </xdr:cNvPr>
        <xdr:cNvSpPr/>
      </xdr:nvSpPr>
      <xdr:spPr>
        <a:xfrm>
          <a:off x="3314700" y="29152850"/>
          <a:ext cx="666750" cy="30480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844550</xdr:colOff>
      <xdr:row>2</xdr:row>
      <xdr:rowOff>38100</xdr:rowOff>
    </xdr:from>
    <xdr:to>
      <xdr:col>2</xdr:col>
      <xdr:colOff>571500</xdr:colOff>
      <xdr:row>2</xdr:row>
      <xdr:rowOff>552450</xdr:rowOff>
    </xdr:to>
    <xdr:pic>
      <xdr:nvPicPr>
        <xdr:cNvPr id="2158" name="図 9">
          <a:extLst>
            <a:ext uri="{FF2B5EF4-FFF2-40B4-BE49-F238E27FC236}">
              <a16:creationId xmlns:a16="http://schemas.microsoft.com/office/drawing/2014/main" id="{373E3418-C119-4CD3-BF58-8CB7E70A7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65200" y="5524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584200</xdr:colOff>
      <xdr:row>32</xdr:row>
      <xdr:rowOff>31750</xdr:rowOff>
    </xdr:to>
    <xdr:pic>
      <xdr:nvPicPr>
        <xdr:cNvPr id="2159" name="図 9">
          <a:extLst>
            <a:ext uri="{FF2B5EF4-FFF2-40B4-BE49-F238E27FC236}">
              <a16:creationId xmlns:a16="http://schemas.microsoft.com/office/drawing/2014/main" id="{415F354E-CE56-46FC-8B9F-56884B1D3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4074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584200</xdr:colOff>
      <xdr:row>18</xdr:row>
      <xdr:rowOff>514350</xdr:rowOff>
    </xdr:to>
    <xdr:pic>
      <xdr:nvPicPr>
        <xdr:cNvPr id="2160" name="図 9">
          <a:extLst>
            <a:ext uri="{FF2B5EF4-FFF2-40B4-BE49-F238E27FC236}">
              <a16:creationId xmlns:a16="http://schemas.microsoft.com/office/drawing/2014/main" id="{DAADA6E0-EDA6-4D54-992C-0DD1FDF5B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257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584200</xdr:colOff>
      <xdr:row>30</xdr:row>
      <xdr:rowOff>0</xdr:rowOff>
    </xdr:to>
    <xdr:pic>
      <xdr:nvPicPr>
        <xdr:cNvPr id="2161" name="図 9">
          <a:extLst>
            <a:ext uri="{FF2B5EF4-FFF2-40B4-BE49-F238E27FC236}">
              <a16:creationId xmlns:a16="http://schemas.microsoft.com/office/drawing/2014/main" id="{66214DCC-7AA6-47B8-A035-1686B0D2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7702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584200</xdr:colOff>
      <xdr:row>12</xdr:row>
      <xdr:rowOff>514350</xdr:rowOff>
    </xdr:to>
    <xdr:pic>
      <xdr:nvPicPr>
        <xdr:cNvPr id="2162" name="図 9">
          <a:extLst>
            <a:ext uri="{FF2B5EF4-FFF2-40B4-BE49-F238E27FC236}">
              <a16:creationId xmlns:a16="http://schemas.microsoft.com/office/drawing/2014/main" id="{182D8310-33F5-4ACF-AFFF-DC2DE586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3429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584200</xdr:colOff>
      <xdr:row>23</xdr:row>
      <xdr:rowOff>31750</xdr:rowOff>
    </xdr:to>
    <xdr:pic>
      <xdr:nvPicPr>
        <xdr:cNvPr id="2163" name="図 9">
          <a:extLst>
            <a:ext uri="{FF2B5EF4-FFF2-40B4-BE49-F238E27FC236}">
              <a16:creationId xmlns:a16="http://schemas.microsoft.com/office/drawing/2014/main" id="{49979FB0-52CD-4380-AA38-F8CAE8F33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62801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584200</xdr:colOff>
      <xdr:row>2</xdr:row>
      <xdr:rowOff>514350</xdr:rowOff>
    </xdr:to>
    <xdr:pic>
      <xdr:nvPicPr>
        <xdr:cNvPr id="8" name="図 9">
          <a:extLst>
            <a:ext uri="{FF2B5EF4-FFF2-40B4-BE49-F238E27FC236}">
              <a16:creationId xmlns:a16="http://schemas.microsoft.com/office/drawing/2014/main" id="{56A107C0-AF79-49B7-8284-5D406B4C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584200</xdr:colOff>
      <xdr:row>18</xdr:row>
      <xdr:rowOff>514350</xdr:rowOff>
    </xdr:to>
    <xdr:pic>
      <xdr:nvPicPr>
        <xdr:cNvPr id="11" name="図 9">
          <a:extLst>
            <a:ext uri="{FF2B5EF4-FFF2-40B4-BE49-F238E27FC236}">
              <a16:creationId xmlns:a16="http://schemas.microsoft.com/office/drawing/2014/main" id="{3EE22DE7-519A-4566-A225-BD54DE4F9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5257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584200</xdr:colOff>
      <xdr:row>23</xdr:row>
      <xdr:rowOff>31750</xdr:rowOff>
    </xdr:to>
    <xdr:pic>
      <xdr:nvPicPr>
        <xdr:cNvPr id="12" name="図 9">
          <a:extLst>
            <a:ext uri="{FF2B5EF4-FFF2-40B4-BE49-F238E27FC236}">
              <a16:creationId xmlns:a16="http://schemas.microsoft.com/office/drawing/2014/main" id="{AEE8CCA1-FA1D-417B-9914-4DB6B460F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62801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584200</xdr:colOff>
      <xdr:row>26</xdr:row>
      <xdr:rowOff>31750</xdr:rowOff>
    </xdr:to>
    <xdr:pic>
      <xdr:nvPicPr>
        <xdr:cNvPr id="13" name="図 9">
          <a:extLst>
            <a:ext uri="{FF2B5EF4-FFF2-40B4-BE49-F238E27FC236}">
              <a16:creationId xmlns:a16="http://schemas.microsoft.com/office/drawing/2014/main" id="{6B53A305-126A-48AC-9875-D92993C5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6991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584200</xdr:colOff>
      <xdr:row>30</xdr:row>
      <xdr:rowOff>0</xdr:rowOff>
    </xdr:to>
    <xdr:pic>
      <xdr:nvPicPr>
        <xdr:cNvPr id="14" name="図 9">
          <a:extLst>
            <a:ext uri="{FF2B5EF4-FFF2-40B4-BE49-F238E27FC236}">
              <a16:creationId xmlns:a16="http://schemas.microsoft.com/office/drawing/2014/main" id="{A771013D-1E50-4B82-A78C-B0CEB406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7702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584200</xdr:colOff>
      <xdr:row>2</xdr:row>
      <xdr:rowOff>514350</xdr:rowOff>
    </xdr:to>
    <xdr:pic>
      <xdr:nvPicPr>
        <xdr:cNvPr id="15" name="図 9">
          <a:extLst>
            <a:ext uri="{FF2B5EF4-FFF2-40B4-BE49-F238E27FC236}">
              <a16:creationId xmlns:a16="http://schemas.microsoft.com/office/drawing/2014/main" id="{40AB3193-12A0-4AC8-B075-704C332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584200</xdr:colOff>
      <xdr:row>2</xdr:row>
      <xdr:rowOff>514350</xdr:rowOff>
    </xdr:to>
    <xdr:pic>
      <xdr:nvPicPr>
        <xdr:cNvPr id="16" name="図 9">
          <a:extLst>
            <a:ext uri="{FF2B5EF4-FFF2-40B4-BE49-F238E27FC236}">
              <a16:creationId xmlns:a16="http://schemas.microsoft.com/office/drawing/2014/main" id="{D7DDBA85-2337-40E5-B534-21AC33B3C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882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584200</xdr:colOff>
      <xdr:row>5</xdr:row>
      <xdr:rowOff>514350</xdr:rowOff>
    </xdr:to>
    <xdr:pic>
      <xdr:nvPicPr>
        <xdr:cNvPr id="17" name="図 9">
          <a:extLst>
            <a:ext uri="{FF2B5EF4-FFF2-40B4-BE49-F238E27FC236}">
              <a16:creationId xmlns:a16="http://schemas.microsoft.com/office/drawing/2014/main" id="{4702A69E-2DFC-4387-B6C7-6564F5EA7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14287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584200</xdr:colOff>
      <xdr:row>5</xdr:row>
      <xdr:rowOff>514350</xdr:rowOff>
    </xdr:to>
    <xdr:pic>
      <xdr:nvPicPr>
        <xdr:cNvPr id="18" name="図 9">
          <a:extLst>
            <a:ext uri="{FF2B5EF4-FFF2-40B4-BE49-F238E27FC236}">
              <a16:creationId xmlns:a16="http://schemas.microsoft.com/office/drawing/2014/main" id="{D026F8F4-4774-42F1-82CE-41AD2BBE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14287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584200</xdr:colOff>
      <xdr:row>18</xdr:row>
      <xdr:rowOff>514350</xdr:rowOff>
    </xdr:to>
    <xdr:pic>
      <xdr:nvPicPr>
        <xdr:cNvPr id="19" name="図 9">
          <a:extLst>
            <a:ext uri="{FF2B5EF4-FFF2-40B4-BE49-F238E27FC236}">
              <a16:creationId xmlns:a16="http://schemas.microsoft.com/office/drawing/2014/main" id="{6C23F2C6-1405-4B28-8D7F-B8BCB3CAD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584200</xdr:colOff>
      <xdr:row>5</xdr:row>
      <xdr:rowOff>514350</xdr:rowOff>
    </xdr:to>
    <xdr:pic>
      <xdr:nvPicPr>
        <xdr:cNvPr id="20" name="図 9">
          <a:extLst>
            <a:ext uri="{FF2B5EF4-FFF2-40B4-BE49-F238E27FC236}">
              <a16:creationId xmlns:a16="http://schemas.microsoft.com/office/drawing/2014/main" id="{2E0F3997-C53C-4F33-9910-5A35DA73B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14287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584200</xdr:colOff>
      <xdr:row>15</xdr:row>
      <xdr:rowOff>514350</xdr:rowOff>
    </xdr:to>
    <xdr:pic>
      <xdr:nvPicPr>
        <xdr:cNvPr id="21" name="図 9">
          <a:extLst>
            <a:ext uri="{FF2B5EF4-FFF2-40B4-BE49-F238E27FC236}">
              <a16:creationId xmlns:a16="http://schemas.microsoft.com/office/drawing/2014/main" id="{17CEF90F-23A3-49F4-98F5-81B9C139C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45466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584200</xdr:colOff>
      <xdr:row>12</xdr:row>
      <xdr:rowOff>514350</xdr:rowOff>
    </xdr:to>
    <xdr:pic>
      <xdr:nvPicPr>
        <xdr:cNvPr id="22" name="図 9">
          <a:extLst>
            <a:ext uri="{FF2B5EF4-FFF2-40B4-BE49-F238E27FC236}">
              <a16:creationId xmlns:a16="http://schemas.microsoft.com/office/drawing/2014/main" id="{62380664-4CE9-4E14-A03F-30D74A362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36322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584200</xdr:colOff>
      <xdr:row>18</xdr:row>
      <xdr:rowOff>514350</xdr:rowOff>
    </xdr:to>
    <xdr:pic>
      <xdr:nvPicPr>
        <xdr:cNvPr id="23" name="図 9">
          <a:extLst>
            <a:ext uri="{FF2B5EF4-FFF2-40B4-BE49-F238E27FC236}">
              <a16:creationId xmlns:a16="http://schemas.microsoft.com/office/drawing/2014/main" id="{847F3094-98CB-4A8E-B8E1-9F3FDA8A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882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584200</xdr:colOff>
      <xdr:row>23</xdr:row>
      <xdr:rowOff>31750</xdr:rowOff>
    </xdr:to>
    <xdr:pic>
      <xdr:nvPicPr>
        <xdr:cNvPr id="24" name="図 9">
          <a:extLst>
            <a:ext uri="{FF2B5EF4-FFF2-40B4-BE49-F238E27FC236}">
              <a16:creationId xmlns:a16="http://schemas.microsoft.com/office/drawing/2014/main" id="{6DFB23BD-3544-4491-80AE-0803C5F22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584200</xdr:colOff>
      <xdr:row>30</xdr:row>
      <xdr:rowOff>0</xdr:rowOff>
    </xdr:to>
    <xdr:pic>
      <xdr:nvPicPr>
        <xdr:cNvPr id="25" name="図 9">
          <a:extLst>
            <a:ext uri="{FF2B5EF4-FFF2-40B4-BE49-F238E27FC236}">
              <a16:creationId xmlns:a16="http://schemas.microsoft.com/office/drawing/2014/main" id="{030BBC54-2A8C-4F79-BAB1-433663BED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81089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584200</xdr:colOff>
      <xdr:row>32</xdr:row>
      <xdr:rowOff>31750</xdr:rowOff>
    </xdr:to>
    <xdr:pic>
      <xdr:nvPicPr>
        <xdr:cNvPr id="26" name="図 9">
          <a:extLst>
            <a:ext uri="{FF2B5EF4-FFF2-40B4-BE49-F238E27FC236}">
              <a16:creationId xmlns:a16="http://schemas.microsoft.com/office/drawing/2014/main" id="{CC314785-9DEA-4F22-B54F-6C96E5DA3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pane xSplit="1" ySplit="4" topLeftCell="B88" activePane="bottomRight" state="frozen"/>
      <selection pane="topRight" activeCell="B1" sqref="B1"/>
      <selection pane="bottomLeft" activeCell="A5" sqref="A5"/>
      <selection pane="bottomRight" activeCell="J94" sqref="J94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51</v>
      </c>
      <c r="B1" s="9"/>
      <c r="C1" s="9"/>
      <c r="D1" s="9"/>
      <c r="E1" s="19" t="s">
        <v>52</v>
      </c>
      <c r="F1" s="20" t="s">
        <v>53</v>
      </c>
      <c r="G1" s="7">
        <f>'カード '!I3</f>
        <v>24</v>
      </c>
      <c r="H1" s="32" t="s">
        <v>35</v>
      </c>
      <c r="I1" s="21" t="s">
        <v>36</v>
      </c>
      <c r="J1" s="33" t="s">
        <v>37</v>
      </c>
    </row>
    <row r="2" spans="1:11" ht="24.75" customHeight="1">
      <c r="A2" s="59" t="s">
        <v>34</v>
      </c>
      <c r="B2" s="12" t="s">
        <v>16</v>
      </c>
      <c r="C2" s="12" t="s">
        <v>16</v>
      </c>
      <c r="D2" s="12" t="s">
        <v>16</v>
      </c>
      <c r="E2" s="12" t="s">
        <v>17</v>
      </c>
      <c r="F2" s="12" t="s">
        <v>39</v>
      </c>
      <c r="G2" s="13" t="s">
        <v>18</v>
      </c>
      <c r="H2" s="13" t="s">
        <v>19</v>
      </c>
      <c r="I2" s="13" t="s">
        <v>20</v>
      </c>
      <c r="J2" s="14" t="s">
        <v>28</v>
      </c>
      <c r="K2" s="26" t="s">
        <v>38</v>
      </c>
    </row>
    <row r="3" spans="1:11" ht="21" customHeight="1" thickBot="1">
      <c r="A3" s="60"/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64</v>
      </c>
      <c r="G3" s="10" t="s">
        <v>65</v>
      </c>
      <c r="H3" s="10" t="s">
        <v>66</v>
      </c>
      <c r="I3" s="10" t="s">
        <v>67</v>
      </c>
      <c r="J3" s="10" t="s">
        <v>68</v>
      </c>
      <c r="K3" s="11" t="s">
        <v>67</v>
      </c>
    </row>
    <row r="4" spans="1:11" ht="25" customHeight="1" thickBot="1">
      <c r="A4" s="29" t="s">
        <v>2</v>
      </c>
      <c r="B4" s="30">
        <f t="shared" ref="B4:G4" si="0">MAX(B5:B96)</f>
        <v>100</v>
      </c>
      <c r="C4" s="30">
        <f t="shared" si="0"/>
        <v>73</v>
      </c>
      <c r="D4" s="30">
        <f t="shared" si="0"/>
        <v>2</v>
      </c>
      <c r="E4" s="30">
        <f t="shared" si="0"/>
        <v>11.4</v>
      </c>
      <c r="F4" s="30">
        <f t="shared" si="0"/>
        <v>7.7</v>
      </c>
      <c r="G4" s="30">
        <f t="shared" si="0"/>
        <v>64</v>
      </c>
      <c r="H4" s="30">
        <f>MIN(H5:H96)</f>
        <v>16.2</v>
      </c>
      <c r="I4" s="30">
        <f>MIN(I5:I96)</f>
        <v>11.4</v>
      </c>
      <c r="J4" s="46">
        <f>MIN(J5:J96)</f>
        <v>0.15138888888888888</v>
      </c>
      <c r="K4" s="31">
        <f>MIN(K5:K96)</f>
        <v>7.31</v>
      </c>
    </row>
    <row r="5" spans="1:11" ht="25" customHeight="1">
      <c r="A5" s="22">
        <v>43596</v>
      </c>
      <c r="B5" s="44">
        <v>3</v>
      </c>
      <c r="C5" s="15"/>
      <c r="D5" s="15"/>
      <c r="E5" s="15"/>
      <c r="F5" s="15"/>
      <c r="G5" s="44">
        <v>3</v>
      </c>
      <c r="H5" s="44">
        <v>31.7</v>
      </c>
      <c r="I5" s="44">
        <v>24.6</v>
      </c>
      <c r="J5" s="47"/>
      <c r="K5" s="45">
        <v>9.31</v>
      </c>
    </row>
    <row r="6" spans="1:11" ht="25" customHeight="1">
      <c r="A6" s="24">
        <v>43603</v>
      </c>
      <c r="B6" s="50">
        <v>6</v>
      </c>
      <c r="C6" s="16"/>
      <c r="D6" s="49">
        <v>1</v>
      </c>
      <c r="E6" s="49">
        <v>1.8</v>
      </c>
      <c r="F6" s="49">
        <v>3</v>
      </c>
      <c r="G6" s="50">
        <v>3</v>
      </c>
      <c r="H6" s="50">
        <v>27</v>
      </c>
      <c r="I6" s="16">
        <v>30.2</v>
      </c>
      <c r="J6" s="48">
        <v>0.1875</v>
      </c>
      <c r="K6" s="27">
        <v>9.84</v>
      </c>
    </row>
    <row r="7" spans="1:11" ht="25" customHeight="1">
      <c r="A7" s="24">
        <v>43645</v>
      </c>
      <c r="B7" s="16">
        <v>5</v>
      </c>
      <c r="C7" s="16"/>
      <c r="D7" s="50">
        <v>1</v>
      </c>
      <c r="E7" s="16"/>
      <c r="F7" s="16"/>
      <c r="G7" s="16">
        <v>2</v>
      </c>
      <c r="H7" s="50">
        <v>26.6</v>
      </c>
      <c r="I7" s="16">
        <v>26.2</v>
      </c>
      <c r="J7" s="25">
        <v>0.20208333333333331</v>
      </c>
      <c r="K7" s="51">
        <v>8.9700000000000006</v>
      </c>
    </row>
    <row r="8" spans="1:11" ht="25" customHeight="1">
      <c r="A8" s="24">
        <v>43730</v>
      </c>
      <c r="B8" s="16"/>
      <c r="C8" s="16"/>
      <c r="D8" s="16"/>
      <c r="E8" s="16"/>
      <c r="F8" s="16"/>
      <c r="G8" s="16"/>
      <c r="H8" s="16"/>
      <c r="I8" s="16"/>
      <c r="J8" s="52">
        <v>0.18611111111111112</v>
      </c>
      <c r="K8" s="27"/>
    </row>
    <row r="9" spans="1:11" ht="25" customHeight="1">
      <c r="A9" s="24">
        <v>43737</v>
      </c>
      <c r="B9" s="16"/>
      <c r="C9" s="16"/>
      <c r="D9" s="16"/>
      <c r="E9" s="16"/>
      <c r="F9" s="16"/>
      <c r="G9" s="16"/>
      <c r="H9" s="16"/>
      <c r="I9" s="16"/>
      <c r="J9" s="25">
        <v>0.20416666666666669</v>
      </c>
      <c r="K9" s="27"/>
    </row>
    <row r="10" spans="1:11" ht="25" customHeight="1">
      <c r="A10" s="24">
        <v>43758</v>
      </c>
      <c r="B10" s="16"/>
      <c r="C10" s="16"/>
      <c r="D10" s="16"/>
      <c r="E10" s="16"/>
      <c r="F10" s="16"/>
      <c r="G10" s="16"/>
      <c r="H10" s="16"/>
      <c r="I10" s="16"/>
      <c r="J10" s="52">
        <v>0.18541666666666667</v>
      </c>
      <c r="K10" s="27"/>
    </row>
    <row r="11" spans="1:11" ht="25" customHeight="1">
      <c r="A11" s="24">
        <v>43765</v>
      </c>
      <c r="B11" s="16"/>
      <c r="C11" s="16"/>
      <c r="D11" s="16"/>
      <c r="E11" s="16"/>
      <c r="F11" s="16"/>
      <c r="G11" s="16"/>
      <c r="H11" s="16"/>
      <c r="I11" s="16"/>
      <c r="J11" s="52">
        <v>0.18541666666666667</v>
      </c>
      <c r="K11" s="27"/>
    </row>
    <row r="12" spans="1:11" ht="25" customHeight="1">
      <c r="A12" s="24">
        <v>43772</v>
      </c>
      <c r="B12" s="16"/>
      <c r="C12" s="16"/>
      <c r="D12" s="16"/>
      <c r="E12" s="16"/>
      <c r="F12" s="16"/>
      <c r="G12" s="16"/>
      <c r="H12" s="16"/>
      <c r="I12" s="16"/>
      <c r="J12" s="25">
        <v>0.20069444444444443</v>
      </c>
      <c r="K12" s="27"/>
    </row>
    <row r="13" spans="1:11" ht="25" customHeight="1">
      <c r="A13" s="24">
        <v>43779</v>
      </c>
      <c r="B13" s="16"/>
      <c r="C13" s="16"/>
      <c r="D13" s="16"/>
      <c r="E13" s="16"/>
      <c r="F13" s="16"/>
      <c r="G13" s="16"/>
      <c r="H13" s="16"/>
      <c r="I13" s="16"/>
      <c r="J13" s="25">
        <v>0.19513888888888889</v>
      </c>
      <c r="K13" s="27"/>
    </row>
    <row r="14" spans="1:11" ht="25" customHeight="1">
      <c r="A14" s="24">
        <v>43786</v>
      </c>
      <c r="B14" s="16"/>
      <c r="C14" s="16"/>
      <c r="D14" s="16"/>
      <c r="E14" s="16"/>
      <c r="F14" s="16"/>
      <c r="G14" s="16"/>
      <c r="H14" s="16"/>
      <c r="I14" s="16"/>
      <c r="J14" s="25">
        <v>0.19305555555555554</v>
      </c>
      <c r="K14" s="27"/>
    </row>
    <row r="15" spans="1:11" ht="25" customHeight="1">
      <c r="A15" s="24">
        <v>43800</v>
      </c>
      <c r="B15" s="16"/>
      <c r="C15" s="16"/>
      <c r="D15" s="16"/>
      <c r="E15" s="16"/>
      <c r="F15" s="16"/>
      <c r="G15" s="16"/>
      <c r="H15" s="16"/>
      <c r="I15" s="16"/>
      <c r="J15" s="25">
        <v>0.19166666666666665</v>
      </c>
      <c r="K15" s="27"/>
    </row>
    <row r="16" spans="1:11" ht="25" customHeight="1">
      <c r="A16" s="24">
        <v>43807</v>
      </c>
      <c r="B16" s="16"/>
      <c r="C16" s="16"/>
      <c r="D16" s="16"/>
      <c r="E16" s="16"/>
      <c r="F16" s="16"/>
      <c r="G16" s="16"/>
      <c r="H16" s="16"/>
      <c r="I16" s="16"/>
      <c r="J16" s="25">
        <v>0.19305555555555554</v>
      </c>
      <c r="K16" s="27"/>
    </row>
    <row r="17" spans="1:11" ht="25" customHeight="1">
      <c r="A17" s="24">
        <v>43813</v>
      </c>
      <c r="B17" s="16">
        <v>4</v>
      </c>
      <c r="C17" s="16"/>
      <c r="D17" s="16"/>
      <c r="E17" s="16"/>
      <c r="F17" s="16"/>
      <c r="G17" s="50">
        <v>5</v>
      </c>
      <c r="H17" s="16"/>
      <c r="I17" s="16"/>
      <c r="J17" s="52">
        <v>0.17500000000000002</v>
      </c>
      <c r="K17" s="27">
        <v>9</v>
      </c>
    </row>
    <row r="18" spans="1:11" ht="25" customHeight="1">
      <c r="A18" s="24">
        <v>43856</v>
      </c>
      <c r="B18" s="50">
        <v>7</v>
      </c>
      <c r="C18" s="16"/>
      <c r="D18" s="16"/>
      <c r="E18" s="16"/>
      <c r="F18" s="16"/>
      <c r="G18" s="16"/>
      <c r="H18" s="50">
        <v>22.7</v>
      </c>
      <c r="I18" s="16"/>
      <c r="J18" s="25"/>
      <c r="K18" s="51">
        <v>8.7799999999999994</v>
      </c>
    </row>
    <row r="19" spans="1:11" ht="25" customHeight="1">
      <c r="A19" s="24">
        <v>43862</v>
      </c>
      <c r="B19" s="50">
        <v>11</v>
      </c>
      <c r="C19" s="16"/>
      <c r="D19" s="50">
        <v>1</v>
      </c>
      <c r="E19" s="50">
        <v>7.8</v>
      </c>
      <c r="F19" s="50">
        <v>3.4</v>
      </c>
      <c r="G19" s="50">
        <v>8</v>
      </c>
      <c r="H19" s="16">
        <v>23.6</v>
      </c>
      <c r="I19" s="50">
        <v>17.8</v>
      </c>
      <c r="J19" s="25">
        <v>0.17777777777777778</v>
      </c>
      <c r="K19" s="51">
        <v>8.56</v>
      </c>
    </row>
    <row r="20" spans="1:11" ht="25" customHeight="1">
      <c r="A20" s="24">
        <v>43863</v>
      </c>
      <c r="B20" s="16"/>
      <c r="C20" s="16"/>
      <c r="D20" s="16"/>
      <c r="E20" s="16"/>
      <c r="F20" s="16"/>
      <c r="G20" s="16"/>
      <c r="H20" s="16">
        <v>24.9</v>
      </c>
      <c r="I20" s="50">
        <v>17.399999999999999</v>
      </c>
      <c r="J20" s="25"/>
      <c r="K20" s="27"/>
    </row>
    <row r="21" spans="1:11" ht="25" customHeight="1">
      <c r="A21" s="24">
        <v>43883</v>
      </c>
      <c r="B21" s="50">
        <v>14</v>
      </c>
      <c r="C21" s="16"/>
      <c r="D21" s="50">
        <v>2</v>
      </c>
      <c r="E21" s="16">
        <v>5.4</v>
      </c>
      <c r="F21" s="50">
        <v>4.3</v>
      </c>
      <c r="G21" s="16">
        <v>4</v>
      </c>
      <c r="H21" s="50">
        <v>21.2</v>
      </c>
      <c r="I21" s="50">
        <v>16.3</v>
      </c>
      <c r="J21" s="52">
        <v>0.17500000000000002</v>
      </c>
      <c r="K21" s="51">
        <v>8.2799999999999994</v>
      </c>
    </row>
    <row r="22" spans="1:11" ht="25" customHeight="1">
      <c r="A22" s="24">
        <v>44058</v>
      </c>
      <c r="B22" s="16">
        <v>12</v>
      </c>
      <c r="C22" s="16"/>
      <c r="D22" s="16"/>
      <c r="E22" s="16"/>
      <c r="F22" s="16"/>
      <c r="G22" s="16"/>
      <c r="H22" s="50">
        <v>21</v>
      </c>
      <c r="I22" s="16"/>
      <c r="J22" s="25"/>
      <c r="K22" s="27">
        <v>9.43</v>
      </c>
    </row>
    <row r="23" spans="1:11" ht="25" customHeight="1">
      <c r="A23" s="24">
        <v>44065</v>
      </c>
      <c r="B23" s="50">
        <v>17</v>
      </c>
      <c r="C23" s="16"/>
      <c r="D23" s="16"/>
      <c r="E23" s="16"/>
      <c r="F23" s="16"/>
      <c r="G23" s="16"/>
      <c r="H23" s="50">
        <v>20.2</v>
      </c>
      <c r="I23" s="50">
        <v>16.399999999999999</v>
      </c>
      <c r="J23" s="25"/>
      <c r="K23" s="27">
        <v>8.7799999999999994</v>
      </c>
    </row>
    <row r="24" spans="1:11" ht="25" customHeight="1">
      <c r="A24" s="24">
        <v>44072</v>
      </c>
      <c r="B24" s="50">
        <v>40</v>
      </c>
      <c r="C24" s="16"/>
      <c r="D24" s="16"/>
      <c r="E24" s="16"/>
      <c r="F24" s="16"/>
      <c r="G24" s="16"/>
      <c r="H24" s="50">
        <v>20</v>
      </c>
      <c r="I24" s="16">
        <v>18.899999999999999</v>
      </c>
      <c r="J24" s="25"/>
      <c r="K24" s="51">
        <v>8.19</v>
      </c>
    </row>
    <row r="25" spans="1:11" ht="25" customHeight="1">
      <c r="A25" s="24">
        <v>44079</v>
      </c>
      <c r="B25" s="50">
        <v>58</v>
      </c>
      <c r="C25" s="16"/>
      <c r="D25" s="16">
        <v>1</v>
      </c>
      <c r="E25" s="16"/>
      <c r="F25" s="16">
        <v>3.5</v>
      </c>
      <c r="G25" s="16"/>
      <c r="H25" s="16">
        <v>20.8</v>
      </c>
      <c r="I25" s="50">
        <v>15.4</v>
      </c>
      <c r="J25" s="25"/>
      <c r="K25" s="51">
        <v>8.15</v>
      </c>
    </row>
    <row r="26" spans="1:11" ht="25" customHeight="1">
      <c r="A26" s="24">
        <v>44093</v>
      </c>
      <c r="B26" s="16">
        <v>45</v>
      </c>
      <c r="C26" s="16"/>
      <c r="D26" s="16"/>
      <c r="E26" s="16">
        <v>4.5999999999999996</v>
      </c>
      <c r="F26" s="50">
        <v>4.3</v>
      </c>
      <c r="G26" s="50">
        <v>12</v>
      </c>
      <c r="H26" s="50">
        <v>18.899999999999999</v>
      </c>
      <c r="I26" s="50">
        <v>14.9</v>
      </c>
      <c r="J26" s="52">
        <v>0.16597222222222222</v>
      </c>
      <c r="K26" s="27">
        <v>8.25</v>
      </c>
    </row>
    <row r="27" spans="1:11" ht="25" customHeight="1">
      <c r="A27" s="24">
        <v>44107</v>
      </c>
      <c r="B27" s="50">
        <v>100</v>
      </c>
      <c r="C27" s="16"/>
      <c r="D27" s="16"/>
      <c r="E27" s="16">
        <v>3.3</v>
      </c>
      <c r="F27" s="50">
        <v>4.5999999999999996</v>
      </c>
      <c r="G27" s="16">
        <v>3</v>
      </c>
      <c r="H27" s="50">
        <v>18.899999999999999</v>
      </c>
      <c r="I27" s="50">
        <v>14.2</v>
      </c>
      <c r="J27" s="25">
        <v>0.16874999999999998</v>
      </c>
      <c r="K27" s="27">
        <v>8.16</v>
      </c>
    </row>
    <row r="28" spans="1:11" ht="25" customHeight="1">
      <c r="A28" s="24">
        <v>44108</v>
      </c>
      <c r="B28" s="16"/>
      <c r="C28" s="16"/>
      <c r="D28" s="16"/>
      <c r="E28" s="16"/>
      <c r="F28" s="16"/>
      <c r="G28" s="16"/>
      <c r="H28" s="16"/>
      <c r="I28" s="16"/>
      <c r="J28" s="25">
        <v>0.17291666666666669</v>
      </c>
      <c r="K28" s="27"/>
    </row>
    <row r="29" spans="1:11" ht="25" customHeight="1">
      <c r="A29" s="24">
        <v>44122</v>
      </c>
      <c r="B29" s="16"/>
      <c r="C29" s="16"/>
      <c r="D29" s="16"/>
      <c r="E29" s="16"/>
      <c r="F29" s="16"/>
      <c r="G29" s="16"/>
      <c r="H29" s="16"/>
      <c r="I29" s="16"/>
      <c r="J29" s="25">
        <v>0.1986111111111111</v>
      </c>
      <c r="K29" s="27"/>
    </row>
    <row r="30" spans="1:11" ht="25" customHeight="1">
      <c r="A30" s="24">
        <v>44128</v>
      </c>
      <c r="B30" s="16"/>
      <c r="C30" s="49">
        <v>4</v>
      </c>
      <c r="D30" s="50">
        <v>2</v>
      </c>
      <c r="E30" s="16">
        <v>6.4</v>
      </c>
      <c r="F30" s="16">
        <v>4</v>
      </c>
      <c r="G30" s="16">
        <v>5</v>
      </c>
      <c r="H30" s="50">
        <v>18.5</v>
      </c>
      <c r="I30" s="16">
        <v>14.8</v>
      </c>
      <c r="J30" s="25">
        <v>0.18194444444444444</v>
      </c>
      <c r="K30" s="27">
        <v>8.44</v>
      </c>
    </row>
    <row r="31" spans="1:11" ht="25" customHeight="1">
      <c r="A31" s="24">
        <v>44129</v>
      </c>
      <c r="B31" s="16"/>
      <c r="C31" s="16"/>
      <c r="D31" s="16"/>
      <c r="E31" s="16"/>
      <c r="F31" s="16"/>
      <c r="G31" s="16"/>
      <c r="H31" s="16"/>
      <c r="I31" s="16"/>
      <c r="J31" s="25">
        <v>0.19375000000000001</v>
      </c>
      <c r="K31" s="27"/>
    </row>
    <row r="32" spans="1:11" ht="25" customHeight="1">
      <c r="A32" s="24">
        <v>44142</v>
      </c>
      <c r="B32" s="16"/>
      <c r="C32" s="50">
        <v>4</v>
      </c>
      <c r="D32" s="50">
        <v>2</v>
      </c>
      <c r="E32" s="16">
        <v>6.1</v>
      </c>
      <c r="F32" s="16">
        <v>4.3</v>
      </c>
      <c r="G32" s="16">
        <v>6</v>
      </c>
      <c r="H32" s="50">
        <v>18.100000000000001</v>
      </c>
      <c r="I32" s="16">
        <v>17.100000000000001</v>
      </c>
      <c r="J32" s="25">
        <v>0.18333333333333335</v>
      </c>
      <c r="K32" s="27">
        <v>8.4</v>
      </c>
    </row>
    <row r="33" spans="1:11" ht="25" customHeight="1">
      <c r="A33" s="24">
        <v>44143</v>
      </c>
      <c r="B33" s="16"/>
      <c r="C33" s="16"/>
      <c r="D33" s="16"/>
      <c r="E33" s="16"/>
      <c r="F33" s="16"/>
      <c r="G33" s="16"/>
      <c r="H33" s="16"/>
      <c r="I33" s="16"/>
      <c r="J33" s="25">
        <v>0.18055555555555555</v>
      </c>
      <c r="K33" s="27"/>
    </row>
    <row r="34" spans="1:11" ht="25" customHeight="1">
      <c r="A34" s="24">
        <v>44156</v>
      </c>
      <c r="B34" s="16"/>
      <c r="C34" s="50">
        <v>6</v>
      </c>
      <c r="D34" s="50">
        <v>2</v>
      </c>
      <c r="E34" s="16">
        <v>3.2</v>
      </c>
      <c r="F34" s="16">
        <v>3.4</v>
      </c>
      <c r="G34" s="16">
        <v>4</v>
      </c>
      <c r="H34" s="16">
        <v>18.7</v>
      </c>
      <c r="I34" s="50">
        <v>13.2</v>
      </c>
      <c r="J34" s="25">
        <v>0.17777777777777778</v>
      </c>
      <c r="K34" s="27">
        <v>8.75</v>
      </c>
    </row>
    <row r="35" spans="1:11" ht="25" customHeight="1">
      <c r="A35" s="24">
        <v>44157</v>
      </c>
      <c r="B35" s="16"/>
      <c r="C35" s="16"/>
      <c r="D35" s="16"/>
      <c r="E35" s="16"/>
      <c r="F35" s="16"/>
      <c r="G35" s="16"/>
      <c r="H35" s="16"/>
      <c r="I35" s="16"/>
      <c r="J35" s="25">
        <v>0.17708333333333334</v>
      </c>
      <c r="K35" s="27"/>
    </row>
    <row r="36" spans="1:11" ht="25" customHeight="1">
      <c r="A36" s="24">
        <v>44164</v>
      </c>
      <c r="B36" s="16"/>
      <c r="C36" s="16"/>
      <c r="D36" s="16"/>
      <c r="E36" s="16"/>
      <c r="F36" s="16"/>
      <c r="G36" s="16"/>
      <c r="H36" s="16"/>
      <c r="I36" s="16"/>
      <c r="J36" s="25">
        <v>0.17500000000000002</v>
      </c>
      <c r="K36" s="27"/>
    </row>
    <row r="37" spans="1:11" ht="25" customHeight="1">
      <c r="A37" s="24">
        <v>44170</v>
      </c>
      <c r="B37" s="16"/>
      <c r="C37" s="16">
        <v>5</v>
      </c>
      <c r="D37" s="16"/>
      <c r="E37" s="16">
        <v>5.5</v>
      </c>
      <c r="F37" s="16">
        <v>4.4000000000000004</v>
      </c>
      <c r="G37" s="16">
        <v>7</v>
      </c>
      <c r="H37" s="16">
        <v>18.2</v>
      </c>
      <c r="I37" s="16">
        <v>13.3</v>
      </c>
      <c r="J37" s="25">
        <v>0.17291666666666669</v>
      </c>
      <c r="K37" s="27">
        <v>8.31</v>
      </c>
    </row>
    <row r="38" spans="1:11" ht="25" customHeight="1">
      <c r="A38" s="24">
        <v>44171</v>
      </c>
      <c r="B38" s="16"/>
      <c r="C38" s="16"/>
      <c r="D38" s="16"/>
      <c r="E38" s="16"/>
      <c r="F38" s="16"/>
      <c r="G38" s="16"/>
      <c r="H38" s="16"/>
      <c r="I38" s="16"/>
      <c r="J38" s="52">
        <v>0.16180555555555556</v>
      </c>
      <c r="K38" s="27"/>
    </row>
    <row r="39" spans="1:11" ht="25" customHeight="1">
      <c r="A39" s="24">
        <v>44185</v>
      </c>
      <c r="B39" s="16"/>
      <c r="C39" s="16"/>
      <c r="D39" s="16"/>
      <c r="E39" s="16"/>
      <c r="F39" s="16"/>
      <c r="G39" s="16"/>
      <c r="H39" s="16"/>
      <c r="I39" s="16"/>
      <c r="J39" s="25">
        <v>0.16597222222222222</v>
      </c>
      <c r="K39" s="27"/>
    </row>
    <row r="40" spans="1:11" ht="25" customHeight="1">
      <c r="A40" s="24">
        <v>44296</v>
      </c>
      <c r="B40" s="16"/>
      <c r="C40" s="50">
        <v>23</v>
      </c>
      <c r="D40" s="16"/>
      <c r="E40" s="16">
        <v>6.9</v>
      </c>
      <c r="F40" s="16"/>
      <c r="G40" s="16">
        <v>9</v>
      </c>
      <c r="H40" s="16">
        <v>19</v>
      </c>
      <c r="I40" s="16"/>
      <c r="J40" s="52">
        <v>0.15486111111111112</v>
      </c>
      <c r="K40" s="27">
        <v>8.16</v>
      </c>
    </row>
    <row r="41" spans="1:11" ht="25" customHeight="1">
      <c r="A41" s="24">
        <v>44317</v>
      </c>
      <c r="B41" s="16"/>
      <c r="C41" s="16">
        <v>17</v>
      </c>
      <c r="D41" s="16"/>
      <c r="E41" s="16">
        <v>5.9</v>
      </c>
      <c r="F41" s="50">
        <v>4.5999999999999996</v>
      </c>
      <c r="G41" s="16">
        <v>5</v>
      </c>
      <c r="H41" s="16">
        <v>19.5</v>
      </c>
      <c r="I41" s="16">
        <v>15.4</v>
      </c>
      <c r="J41" s="25">
        <v>0.17291666666666669</v>
      </c>
      <c r="K41" s="27">
        <v>8.41</v>
      </c>
    </row>
    <row r="42" spans="1:11" ht="25" customHeight="1">
      <c r="A42" s="24">
        <v>44318</v>
      </c>
      <c r="B42" s="16"/>
      <c r="C42" s="16"/>
      <c r="D42" s="16"/>
      <c r="E42" s="16"/>
      <c r="F42" s="16"/>
      <c r="G42" s="16"/>
      <c r="H42" s="16"/>
      <c r="I42" s="16"/>
      <c r="J42" s="25">
        <v>0.15833333333333333</v>
      </c>
      <c r="K42" s="27"/>
    </row>
    <row r="43" spans="1:11" ht="25" customHeight="1">
      <c r="A43" s="24">
        <v>44321</v>
      </c>
      <c r="B43" s="16"/>
      <c r="C43" s="16"/>
      <c r="D43" s="16"/>
      <c r="E43" s="16"/>
      <c r="F43" s="16"/>
      <c r="G43" s="16"/>
      <c r="H43" s="16"/>
      <c r="I43" s="16"/>
      <c r="J43" s="25">
        <v>0.17777777777777778</v>
      </c>
      <c r="K43" s="27"/>
    </row>
    <row r="44" spans="1:11" ht="25" customHeight="1">
      <c r="A44" s="24">
        <v>44324</v>
      </c>
      <c r="B44" s="16"/>
      <c r="C44" s="50">
        <v>39</v>
      </c>
      <c r="D44" s="16"/>
      <c r="E44" s="16">
        <v>6.7</v>
      </c>
      <c r="F44" s="16">
        <v>4.2</v>
      </c>
      <c r="G44" s="50">
        <v>20</v>
      </c>
      <c r="H44" s="16">
        <v>19.2</v>
      </c>
      <c r="I44" s="16">
        <v>14.6</v>
      </c>
      <c r="J44" s="25">
        <v>0.16527777777777777</v>
      </c>
      <c r="K44" s="27">
        <v>8.59</v>
      </c>
    </row>
    <row r="45" spans="1:11" ht="25" customHeight="1">
      <c r="A45" s="24">
        <v>44331</v>
      </c>
      <c r="B45" s="16"/>
      <c r="C45" s="16">
        <v>23</v>
      </c>
      <c r="D45" s="16"/>
      <c r="E45" s="16">
        <v>7.3</v>
      </c>
      <c r="F45" s="16">
        <v>4.2</v>
      </c>
      <c r="G45" s="16">
        <v>4</v>
      </c>
      <c r="H45" s="50">
        <v>17.7</v>
      </c>
      <c r="I45" s="16">
        <v>14.6</v>
      </c>
      <c r="J45" s="25">
        <v>0.16319444444444445</v>
      </c>
      <c r="K45" s="27">
        <v>8.66</v>
      </c>
    </row>
    <row r="46" spans="1:11" ht="25" customHeight="1">
      <c r="A46" s="24">
        <v>44332</v>
      </c>
      <c r="B46" s="16"/>
      <c r="C46" s="16"/>
      <c r="D46" s="16"/>
      <c r="E46" s="16"/>
      <c r="F46" s="16"/>
      <c r="G46" s="16"/>
      <c r="H46" s="16"/>
      <c r="I46" s="16"/>
      <c r="J46" s="25">
        <v>0.17013888888888887</v>
      </c>
      <c r="K46" s="27"/>
    </row>
    <row r="47" spans="1:11" ht="25" customHeight="1">
      <c r="A47" s="24">
        <v>44338</v>
      </c>
      <c r="B47" s="16"/>
      <c r="C47" s="16"/>
      <c r="D47" s="16"/>
      <c r="E47" s="16"/>
      <c r="F47" s="16"/>
      <c r="G47" s="16"/>
      <c r="H47" s="16">
        <v>18.5</v>
      </c>
      <c r="I47" s="16"/>
      <c r="J47" s="25">
        <v>0.16597222222222222</v>
      </c>
      <c r="K47" s="27"/>
    </row>
    <row r="48" spans="1:11" ht="25" customHeight="1">
      <c r="A48" s="24">
        <v>44352</v>
      </c>
      <c r="B48" s="16"/>
      <c r="C48" s="50">
        <v>46</v>
      </c>
      <c r="D48" s="16"/>
      <c r="E48" s="16">
        <v>7.1</v>
      </c>
      <c r="F48" s="16">
        <v>4.3</v>
      </c>
      <c r="G48" s="16">
        <v>5</v>
      </c>
      <c r="H48" s="16">
        <v>19.7</v>
      </c>
      <c r="I48" s="16">
        <v>14</v>
      </c>
      <c r="J48" s="25">
        <v>0.1763888888888889</v>
      </c>
      <c r="K48" s="27">
        <v>8.2799999999999994</v>
      </c>
    </row>
    <row r="49" spans="1:11" ht="25" customHeight="1">
      <c r="A49" s="24">
        <v>44359</v>
      </c>
      <c r="B49" s="16"/>
      <c r="C49" s="16">
        <v>25</v>
      </c>
      <c r="D49" s="16"/>
      <c r="E49" s="16">
        <v>6.7</v>
      </c>
      <c r="F49" s="16">
        <v>4.5</v>
      </c>
      <c r="G49" s="16">
        <v>7</v>
      </c>
      <c r="H49" s="16">
        <v>20.5</v>
      </c>
      <c r="I49" s="16">
        <v>13.3</v>
      </c>
      <c r="J49" s="25">
        <v>0.17291666666666669</v>
      </c>
      <c r="K49" s="27">
        <v>8.5</v>
      </c>
    </row>
    <row r="50" spans="1:11" ht="25" customHeight="1">
      <c r="A50" s="24">
        <v>44360</v>
      </c>
      <c r="B50" s="16"/>
      <c r="C50" s="16"/>
      <c r="D50" s="16"/>
      <c r="E50" s="16"/>
      <c r="F50" s="16"/>
      <c r="G50" s="16"/>
      <c r="H50" s="16"/>
      <c r="I50" s="16"/>
      <c r="J50" s="52">
        <v>0.15208333333333332</v>
      </c>
      <c r="K50" s="27"/>
    </row>
    <row r="51" spans="1:11" ht="25" customHeight="1">
      <c r="A51" s="24">
        <v>44394</v>
      </c>
      <c r="B51" s="16"/>
      <c r="C51" s="16">
        <v>27</v>
      </c>
      <c r="D51" s="16"/>
      <c r="E51" s="50">
        <v>7.8</v>
      </c>
      <c r="F51" s="50">
        <v>4.5999999999999996</v>
      </c>
      <c r="G51" s="16">
        <v>7</v>
      </c>
      <c r="H51" s="16">
        <v>18.2</v>
      </c>
      <c r="I51" s="16"/>
      <c r="J51" s="25">
        <v>0.19583333333333333</v>
      </c>
      <c r="K51" s="27"/>
    </row>
    <row r="52" spans="1:11" ht="25" customHeight="1">
      <c r="A52" s="24">
        <v>44401</v>
      </c>
      <c r="B52" s="16"/>
      <c r="C52" s="16">
        <v>42</v>
      </c>
      <c r="D52" s="16"/>
      <c r="E52" s="16">
        <v>5.6</v>
      </c>
      <c r="F52" s="16">
        <v>4.2</v>
      </c>
      <c r="G52" s="16">
        <v>3</v>
      </c>
      <c r="H52" s="16">
        <v>18.399999999999999</v>
      </c>
      <c r="I52" s="16"/>
      <c r="J52" s="25">
        <v>0.16944444444444443</v>
      </c>
      <c r="K52" s="27"/>
    </row>
    <row r="53" spans="1:11" ht="25" customHeight="1">
      <c r="A53" s="24">
        <v>44408</v>
      </c>
      <c r="B53" s="16"/>
      <c r="C53" s="50">
        <v>66</v>
      </c>
      <c r="D53" s="16"/>
      <c r="E53" s="16">
        <v>7.6</v>
      </c>
      <c r="F53" s="16">
        <v>4.4000000000000004</v>
      </c>
      <c r="G53" s="16">
        <v>9</v>
      </c>
      <c r="H53" s="16">
        <v>21.8</v>
      </c>
      <c r="I53" s="16"/>
      <c r="J53" s="25">
        <v>0.20138888888888887</v>
      </c>
      <c r="K53" s="27"/>
    </row>
    <row r="54" spans="1:11" ht="25" customHeight="1">
      <c r="A54" s="24">
        <v>44478</v>
      </c>
      <c r="B54" s="16"/>
      <c r="C54" s="16">
        <v>50</v>
      </c>
      <c r="D54" s="16"/>
      <c r="E54" s="16">
        <v>5.6</v>
      </c>
      <c r="F54" s="16">
        <v>4.9000000000000004</v>
      </c>
      <c r="G54" s="16">
        <v>15</v>
      </c>
      <c r="H54" s="50">
        <v>17.399999999999999</v>
      </c>
      <c r="I54" s="50">
        <v>13</v>
      </c>
      <c r="J54" s="25">
        <v>0.17361111111111113</v>
      </c>
      <c r="K54" s="27">
        <v>8.6199999999999992</v>
      </c>
    </row>
    <row r="55" spans="1:11" ht="25" customHeight="1">
      <c r="A55" s="24">
        <v>44492</v>
      </c>
      <c r="B55" s="16"/>
      <c r="C55" s="16">
        <v>23</v>
      </c>
      <c r="D55" s="16"/>
      <c r="E55" s="16">
        <v>7.6</v>
      </c>
      <c r="F55" s="50">
        <v>5.2</v>
      </c>
      <c r="G55" s="16">
        <v>9</v>
      </c>
      <c r="H55" s="16">
        <v>17.600000000000001</v>
      </c>
      <c r="I55" s="16"/>
      <c r="J55" s="25">
        <v>0.16250000000000001</v>
      </c>
      <c r="K55" s="57">
        <v>8.0299999999999994</v>
      </c>
    </row>
    <row r="56" spans="1:11" ht="25" customHeight="1">
      <c r="A56" s="24">
        <v>44493</v>
      </c>
      <c r="B56" s="16"/>
      <c r="C56" s="16"/>
      <c r="D56" s="16"/>
      <c r="E56" s="16"/>
      <c r="F56" s="16"/>
      <c r="G56" s="16"/>
      <c r="H56" s="16"/>
      <c r="I56" s="16"/>
      <c r="J56" s="25">
        <v>0.16041666666666668</v>
      </c>
      <c r="K56" s="58"/>
    </row>
    <row r="57" spans="1:11" ht="25" customHeight="1">
      <c r="A57" s="24">
        <v>44500</v>
      </c>
      <c r="B57" s="16"/>
      <c r="C57" s="16"/>
      <c r="D57" s="16"/>
      <c r="E57" s="16"/>
      <c r="F57" s="16"/>
      <c r="G57" s="16"/>
      <c r="H57" s="16"/>
      <c r="I57" s="16"/>
      <c r="J57" s="25">
        <v>0.16805555555555554</v>
      </c>
      <c r="K57" s="58"/>
    </row>
    <row r="58" spans="1:11" ht="25" customHeight="1">
      <c r="A58" s="24">
        <v>44506</v>
      </c>
      <c r="B58" s="16"/>
      <c r="C58" s="16">
        <v>35</v>
      </c>
      <c r="D58" s="16"/>
      <c r="E58" s="50">
        <v>10.6</v>
      </c>
      <c r="F58" s="50">
        <v>5.6</v>
      </c>
      <c r="G58" s="16">
        <v>12</v>
      </c>
      <c r="H58" s="16">
        <v>18.3</v>
      </c>
      <c r="I58" s="50">
        <v>11.4</v>
      </c>
      <c r="J58" s="25">
        <v>0.17986111111111111</v>
      </c>
      <c r="K58" s="57">
        <v>7.97</v>
      </c>
    </row>
    <row r="59" spans="1:11" ht="25" customHeight="1">
      <c r="A59" s="24">
        <v>44507</v>
      </c>
      <c r="B59" s="16"/>
      <c r="C59" s="16"/>
      <c r="D59" s="16"/>
      <c r="E59" s="16"/>
      <c r="F59" s="16"/>
      <c r="G59" s="16"/>
      <c r="H59" s="16"/>
      <c r="I59" s="16"/>
      <c r="J59" s="25">
        <v>0.16388888888888889</v>
      </c>
      <c r="K59" s="58"/>
    </row>
    <row r="60" spans="1:11" ht="25" customHeight="1">
      <c r="A60" s="24">
        <v>44521</v>
      </c>
      <c r="B60" s="16"/>
      <c r="C60" s="16"/>
      <c r="D60" s="16"/>
      <c r="E60" s="16"/>
      <c r="F60" s="16"/>
      <c r="G60" s="16"/>
      <c r="H60" s="16"/>
      <c r="I60" s="16"/>
      <c r="J60" s="25">
        <v>0.17361111111111113</v>
      </c>
      <c r="K60" s="58"/>
    </row>
    <row r="61" spans="1:11" ht="25" customHeight="1">
      <c r="A61" s="24">
        <v>44527</v>
      </c>
      <c r="B61" s="16"/>
      <c r="C61" s="16">
        <v>29</v>
      </c>
      <c r="D61" s="16"/>
      <c r="E61" s="16">
        <v>7.4</v>
      </c>
      <c r="F61" s="16">
        <v>4.5999999999999996</v>
      </c>
      <c r="G61" s="50">
        <v>30</v>
      </c>
      <c r="H61" s="50">
        <v>17.3</v>
      </c>
      <c r="I61" s="16">
        <v>13.5</v>
      </c>
      <c r="J61" s="25">
        <v>0.16874999999999998</v>
      </c>
      <c r="K61" s="58">
        <v>8.07</v>
      </c>
    </row>
    <row r="62" spans="1:11" ht="25" customHeight="1">
      <c r="A62" s="24">
        <v>44534</v>
      </c>
      <c r="B62" s="16"/>
      <c r="C62" s="16">
        <v>40</v>
      </c>
      <c r="D62" s="16"/>
      <c r="E62" s="16">
        <v>9.3000000000000007</v>
      </c>
      <c r="F62" s="16">
        <v>5.2</v>
      </c>
      <c r="G62" s="16">
        <v>12</v>
      </c>
      <c r="H62" s="16">
        <v>18.2</v>
      </c>
      <c r="I62" s="16">
        <v>11.9</v>
      </c>
      <c r="J62" s="25">
        <v>0.19166666666666665</v>
      </c>
      <c r="K62" s="58">
        <v>8.1300000000000008</v>
      </c>
    </row>
    <row r="63" spans="1:11" ht="25" customHeight="1">
      <c r="A63" s="24">
        <v>44535</v>
      </c>
      <c r="B63" s="16"/>
      <c r="C63" s="16"/>
      <c r="D63" s="16"/>
      <c r="E63" s="16"/>
      <c r="F63" s="16"/>
      <c r="G63" s="16"/>
      <c r="H63" s="16"/>
      <c r="I63" s="16"/>
      <c r="J63" s="25">
        <v>0.17916666666666667</v>
      </c>
      <c r="K63" s="58"/>
    </row>
    <row r="64" spans="1:11" ht="25" customHeight="1">
      <c r="A64" s="24">
        <v>44541</v>
      </c>
      <c r="B64" s="16"/>
      <c r="C64" s="16">
        <v>51</v>
      </c>
      <c r="D64" s="16"/>
      <c r="E64" s="16">
        <v>8.4</v>
      </c>
      <c r="F64" s="16">
        <v>5.2</v>
      </c>
      <c r="G64" s="16">
        <v>26</v>
      </c>
      <c r="H64" s="50">
        <v>16.899999999999999</v>
      </c>
      <c r="I64" s="16">
        <v>12.2</v>
      </c>
      <c r="J64" s="25">
        <v>0.16527777777777777</v>
      </c>
      <c r="K64" s="58">
        <v>8.1199999999999992</v>
      </c>
    </row>
    <row r="65" spans="1:11" ht="25" customHeight="1">
      <c r="A65" s="24">
        <v>44548</v>
      </c>
      <c r="B65" s="16"/>
      <c r="C65" s="16"/>
      <c r="D65" s="16"/>
      <c r="E65" s="16">
        <v>4.2</v>
      </c>
      <c r="F65" s="16">
        <v>5.2</v>
      </c>
      <c r="G65" s="50">
        <v>64</v>
      </c>
      <c r="H65" s="16">
        <v>17.600000000000001</v>
      </c>
      <c r="I65" s="16">
        <v>11.8</v>
      </c>
      <c r="J65" s="25">
        <v>0.18472222222222223</v>
      </c>
      <c r="K65" s="58">
        <v>8.06</v>
      </c>
    </row>
    <row r="66" spans="1:11" ht="25" customHeight="1">
      <c r="A66" s="24">
        <v>44555</v>
      </c>
      <c r="B66" s="16"/>
      <c r="C66" s="16">
        <v>57</v>
      </c>
      <c r="D66" s="16"/>
      <c r="E66" s="16">
        <v>5.7</v>
      </c>
      <c r="F66" s="16">
        <v>4.5999999999999996</v>
      </c>
      <c r="G66" s="16"/>
      <c r="H66" s="16">
        <v>17.5</v>
      </c>
      <c r="I66" s="16">
        <v>12.3</v>
      </c>
      <c r="J66" s="25">
        <v>0.19236111111111112</v>
      </c>
      <c r="K66" s="58">
        <v>7.78</v>
      </c>
    </row>
    <row r="67" spans="1:11" ht="25" customHeight="1">
      <c r="A67" s="24">
        <v>44569</v>
      </c>
      <c r="B67" s="16"/>
      <c r="C67" s="16"/>
      <c r="D67" s="16"/>
      <c r="E67" s="16"/>
      <c r="F67" s="16"/>
      <c r="G67" s="16"/>
      <c r="H67" s="16"/>
      <c r="I67" s="16"/>
      <c r="J67" s="25">
        <v>0.17361111111111113</v>
      </c>
      <c r="K67" s="58"/>
    </row>
    <row r="68" spans="1:11" ht="25" customHeight="1">
      <c r="A68" s="24">
        <v>44576</v>
      </c>
      <c r="B68" s="16"/>
      <c r="C68" s="16">
        <v>14</v>
      </c>
      <c r="D68" s="16"/>
      <c r="E68" s="16">
        <v>5.7</v>
      </c>
      <c r="F68" s="16">
        <v>5.4</v>
      </c>
      <c r="G68" s="16">
        <v>4</v>
      </c>
      <c r="H68" s="16">
        <v>18</v>
      </c>
      <c r="I68" s="16" t="s">
        <v>69</v>
      </c>
      <c r="J68" s="25">
        <v>0.15763888888888888</v>
      </c>
      <c r="K68" s="58">
        <v>7.94</v>
      </c>
    </row>
    <row r="69" spans="1:11" ht="25" customHeight="1">
      <c r="A69" s="24">
        <v>44577</v>
      </c>
      <c r="B69" s="16"/>
      <c r="C69" s="16"/>
      <c r="D69" s="16"/>
      <c r="E69" s="16"/>
      <c r="F69" s="16"/>
      <c r="G69" s="16"/>
      <c r="H69" s="16"/>
      <c r="I69" s="16"/>
      <c r="J69" s="25">
        <v>0.16597222222222222</v>
      </c>
      <c r="K69" s="58"/>
    </row>
    <row r="70" spans="1:11" ht="25" customHeight="1">
      <c r="A70" s="24">
        <v>44583</v>
      </c>
      <c r="B70" s="16"/>
      <c r="C70" s="50">
        <v>72</v>
      </c>
      <c r="D70" s="16"/>
      <c r="E70" s="16">
        <v>9.1999999999999993</v>
      </c>
      <c r="F70" s="50">
        <v>6</v>
      </c>
      <c r="G70" s="16" t="s">
        <v>70</v>
      </c>
      <c r="H70" s="16"/>
      <c r="I70" s="16">
        <v>14.6</v>
      </c>
      <c r="J70" s="25"/>
      <c r="K70" s="58"/>
    </row>
    <row r="71" spans="1:11" ht="25" customHeight="1">
      <c r="A71" s="24">
        <v>44660</v>
      </c>
      <c r="B71" s="16"/>
      <c r="C71" s="16"/>
      <c r="D71" s="16"/>
      <c r="E71" s="16"/>
      <c r="F71" s="16"/>
      <c r="G71" s="16"/>
      <c r="H71" s="16">
        <v>17.3</v>
      </c>
      <c r="I71" s="16">
        <v>14.1</v>
      </c>
      <c r="J71" s="25">
        <v>0.16805555555555554</v>
      </c>
      <c r="K71" s="58">
        <v>8.5</v>
      </c>
    </row>
    <row r="72" spans="1:11" ht="25" customHeight="1">
      <c r="A72" s="24">
        <v>44674</v>
      </c>
      <c r="B72" s="16"/>
      <c r="C72" s="50">
        <v>73</v>
      </c>
      <c r="D72" s="16"/>
      <c r="E72" s="16">
        <v>8.4</v>
      </c>
      <c r="F72" s="16">
        <v>5.2</v>
      </c>
      <c r="G72" s="16"/>
      <c r="H72" s="50">
        <v>16.8</v>
      </c>
      <c r="I72" s="16"/>
      <c r="J72" s="25">
        <v>0.15277777777777776</v>
      </c>
      <c r="K72" s="58"/>
    </row>
    <row r="73" spans="1:11" ht="25" customHeight="1">
      <c r="A73" s="24">
        <v>44681</v>
      </c>
      <c r="B73" s="16"/>
      <c r="C73" s="16"/>
      <c r="D73" s="16"/>
      <c r="E73" s="16"/>
      <c r="F73" s="16"/>
      <c r="G73" s="16"/>
      <c r="H73" s="16"/>
      <c r="I73" s="16"/>
      <c r="J73" s="25">
        <v>0.16180555555555556</v>
      </c>
      <c r="K73" s="58"/>
    </row>
    <row r="74" spans="1:11" ht="25" customHeight="1">
      <c r="A74" s="24">
        <v>44723</v>
      </c>
      <c r="B74" s="16"/>
      <c r="C74" s="16">
        <v>26</v>
      </c>
      <c r="D74" s="16"/>
      <c r="E74" s="16">
        <v>9.1</v>
      </c>
      <c r="F74" s="16">
        <v>5.5</v>
      </c>
      <c r="G74" s="16">
        <v>15</v>
      </c>
      <c r="H74" s="16">
        <v>17.5</v>
      </c>
      <c r="I74" s="16">
        <v>12.8</v>
      </c>
      <c r="J74" s="25">
        <v>0.16041666666666668</v>
      </c>
      <c r="K74" s="58">
        <v>7.97</v>
      </c>
    </row>
    <row r="75" spans="1:11" ht="25" customHeight="1">
      <c r="A75" s="24">
        <v>44737</v>
      </c>
      <c r="B75" s="16"/>
      <c r="C75" s="16"/>
      <c r="D75" s="16"/>
      <c r="E75" s="16"/>
      <c r="F75" s="16"/>
      <c r="G75" s="16"/>
      <c r="H75" s="16"/>
      <c r="I75" s="16"/>
      <c r="J75" s="25">
        <v>0.16458333333333333</v>
      </c>
      <c r="K75" s="58">
        <v>7.91</v>
      </c>
    </row>
    <row r="76" spans="1:11" ht="25" customHeight="1">
      <c r="A76" s="24">
        <v>44800</v>
      </c>
      <c r="B76" s="16"/>
      <c r="C76" s="16">
        <v>11</v>
      </c>
      <c r="D76" s="16"/>
      <c r="E76" s="16">
        <v>7.6</v>
      </c>
      <c r="F76" s="16">
        <v>5.6</v>
      </c>
      <c r="G76" s="16">
        <v>21</v>
      </c>
      <c r="H76" s="16">
        <v>17.3</v>
      </c>
      <c r="I76" s="16">
        <v>13.5</v>
      </c>
      <c r="J76" s="25">
        <v>0.16597222222222222</v>
      </c>
      <c r="K76" s="58">
        <v>7.94</v>
      </c>
    </row>
    <row r="77" spans="1:11" ht="25" customHeight="1">
      <c r="A77" s="24">
        <v>44821</v>
      </c>
      <c r="B77" s="16"/>
      <c r="C77" s="16"/>
      <c r="D77" s="16"/>
      <c r="E77" s="16"/>
      <c r="F77" s="16"/>
      <c r="G77" s="16"/>
      <c r="H77" s="16"/>
      <c r="I77" s="16"/>
      <c r="J77" s="25">
        <v>0.17986111111111111</v>
      </c>
      <c r="K77" s="58"/>
    </row>
    <row r="78" spans="1:11" ht="25" customHeight="1">
      <c r="A78" s="24">
        <v>44835</v>
      </c>
      <c r="B78" s="16"/>
      <c r="C78" s="16"/>
      <c r="D78" s="16"/>
      <c r="E78" s="16"/>
      <c r="F78" s="16"/>
      <c r="G78" s="16"/>
      <c r="H78" s="16"/>
      <c r="I78" s="16"/>
      <c r="J78" s="52">
        <v>0.15138888888888888</v>
      </c>
      <c r="K78" s="58"/>
    </row>
    <row r="79" spans="1:11" ht="25" customHeight="1">
      <c r="A79" s="24">
        <v>44836</v>
      </c>
      <c r="B79" s="16"/>
      <c r="C79" s="16"/>
      <c r="D79" s="16"/>
      <c r="E79" s="16"/>
      <c r="F79" s="16"/>
      <c r="G79" s="16"/>
      <c r="H79" s="16"/>
      <c r="I79" s="16"/>
      <c r="J79" s="25">
        <v>0.16180555555555556</v>
      </c>
      <c r="K79" s="58"/>
    </row>
    <row r="80" spans="1:11" ht="25" customHeight="1">
      <c r="A80" s="24">
        <v>44842</v>
      </c>
      <c r="B80" s="16"/>
      <c r="C80" s="16"/>
      <c r="D80" s="16"/>
      <c r="E80" s="16"/>
      <c r="F80" s="16"/>
      <c r="G80" s="16"/>
      <c r="H80" s="16"/>
      <c r="I80" s="16"/>
      <c r="J80" s="52">
        <v>0.15138888888888888</v>
      </c>
      <c r="K80" s="58"/>
    </row>
    <row r="81" spans="1:11" ht="25" customHeight="1">
      <c r="A81" s="24">
        <v>44843</v>
      </c>
      <c r="B81" s="16"/>
      <c r="C81" s="16"/>
      <c r="D81" s="16"/>
      <c r="E81" s="16"/>
      <c r="F81" s="16"/>
      <c r="G81" s="16"/>
      <c r="H81" s="16"/>
      <c r="I81" s="16"/>
      <c r="J81" s="25">
        <v>0.17430555555555557</v>
      </c>
      <c r="K81" s="58"/>
    </row>
    <row r="82" spans="1:11" ht="25" customHeight="1">
      <c r="A82" s="24">
        <v>44856</v>
      </c>
      <c r="B82" s="16"/>
      <c r="C82" s="16"/>
      <c r="D82" s="16"/>
      <c r="E82" s="16"/>
      <c r="F82" s="16"/>
      <c r="G82" s="16"/>
      <c r="H82" s="16"/>
      <c r="I82" s="16"/>
      <c r="J82" s="25">
        <v>0.15486111111111112</v>
      </c>
      <c r="K82" s="58"/>
    </row>
    <row r="83" spans="1:11" ht="25" customHeight="1">
      <c r="A83" s="24">
        <v>44857</v>
      </c>
      <c r="B83" s="16"/>
      <c r="C83" s="16"/>
      <c r="D83" s="16"/>
      <c r="E83" s="16"/>
      <c r="F83" s="16"/>
      <c r="G83" s="16"/>
      <c r="H83" s="16"/>
      <c r="I83" s="16"/>
      <c r="J83" s="25">
        <v>0.16666666666666666</v>
      </c>
      <c r="K83" s="58"/>
    </row>
    <row r="84" spans="1:11" ht="25" customHeight="1">
      <c r="A84" s="24">
        <v>44863</v>
      </c>
      <c r="B84" s="16"/>
      <c r="C84" s="16"/>
      <c r="D84" s="16"/>
      <c r="E84" s="16"/>
      <c r="F84" s="16"/>
      <c r="G84" s="16"/>
      <c r="H84" s="16"/>
      <c r="I84" s="16"/>
      <c r="J84" s="25">
        <v>0.15208333333333332</v>
      </c>
      <c r="K84" s="58"/>
    </row>
    <row r="85" spans="1:11" ht="25" customHeight="1">
      <c r="A85" s="24">
        <v>44864</v>
      </c>
      <c r="B85" s="16"/>
      <c r="C85" s="16"/>
      <c r="D85" s="16"/>
      <c r="E85" s="16"/>
      <c r="F85" s="16"/>
      <c r="G85" s="16"/>
      <c r="H85" s="16"/>
      <c r="I85" s="16"/>
      <c r="J85" s="25">
        <v>0.15833333333333333</v>
      </c>
      <c r="K85" s="58"/>
    </row>
    <row r="86" spans="1:11" ht="25" customHeight="1">
      <c r="A86" s="24">
        <v>44870</v>
      </c>
      <c r="B86" s="16"/>
      <c r="C86" s="16">
        <v>2</v>
      </c>
      <c r="D86" s="16"/>
      <c r="E86" s="16">
        <v>8.8000000000000007</v>
      </c>
      <c r="F86" s="16">
        <v>5.4</v>
      </c>
      <c r="G86" s="16" t="s">
        <v>71</v>
      </c>
      <c r="H86" s="16">
        <v>17.8</v>
      </c>
      <c r="I86" s="16">
        <v>12.2</v>
      </c>
      <c r="J86" s="25">
        <v>0.15486111111111112</v>
      </c>
      <c r="K86" s="57">
        <v>7.56</v>
      </c>
    </row>
    <row r="87" spans="1:11" ht="25" customHeight="1">
      <c r="A87" s="24">
        <v>44871</v>
      </c>
      <c r="B87" s="16"/>
      <c r="C87" s="16"/>
      <c r="D87" s="16"/>
      <c r="E87" s="16"/>
      <c r="F87" s="16"/>
      <c r="G87" s="16"/>
      <c r="H87" s="16"/>
      <c r="I87" s="16"/>
      <c r="J87" s="25">
        <v>0.15277777777777776</v>
      </c>
      <c r="K87" s="58"/>
    </row>
    <row r="88" spans="1:11" ht="25" customHeight="1">
      <c r="A88" s="24">
        <v>44889</v>
      </c>
      <c r="B88" s="16"/>
      <c r="C88" s="16"/>
      <c r="D88" s="16"/>
      <c r="E88" s="16"/>
      <c r="F88" s="16"/>
      <c r="G88" s="16"/>
      <c r="H88" s="16"/>
      <c r="I88" s="16"/>
      <c r="J88" s="25">
        <v>0.15416666666666667</v>
      </c>
      <c r="K88" s="58"/>
    </row>
    <row r="89" spans="1:11" ht="25" customHeight="1">
      <c r="A89" s="24">
        <v>44912</v>
      </c>
      <c r="B89" s="16"/>
      <c r="C89" s="16">
        <v>53</v>
      </c>
      <c r="D89" s="16"/>
      <c r="E89" s="16">
        <v>8</v>
      </c>
      <c r="F89" s="50">
        <v>6</v>
      </c>
      <c r="G89" s="16" t="s">
        <v>72</v>
      </c>
      <c r="H89" s="50">
        <v>16.399999999999999</v>
      </c>
      <c r="I89" s="16">
        <v>11.9</v>
      </c>
      <c r="J89" s="25">
        <v>0.15486111111111112</v>
      </c>
      <c r="K89" s="57">
        <v>7.47</v>
      </c>
    </row>
    <row r="90" spans="1:11" ht="25" customHeight="1">
      <c r="A90" s="24">
        <v>44940</v>
      </c>
      <c r="B90" s="16"/>
      <c r="C90" s="16">
        <v>34</v>
      </c>
      <c r="D90" s="16"/>
      <c r="E90" s="16">
        <v>8.6999999999999993</v>
      </c>
      <c r="F90" s="16">
        <v>5.7</v>
      </c>
      <c r="G90" s="16"/>
      <c r="H90" s="16">
        <v>16.7</v>
      </c>
      <c r="I90" s="16">
        <v>14.5</v>
      </c>
      <c r="J90" s="25">
        <v>0.15347222222222223</v>
      </c>
      <c r="K90" s="57">
        <v>7.44</v>
      </c>
    </row>
    <row r="91" spans="1:11" ht="25" customHeight="1">
      <c r="A91" s="24">
        <v>44996</v>
      </c>
      <c r="B91" s="16"/>
      <c r="C91" s="16">
        <v>43</v>
      </c>
      <c r="D91" s="16"/>
      <c r="E91" s="16">
        <v>8.6</v>
      </c>
      <c r="F91" s="16">
        <v>5.4</v>
      </c>
      <c r="G91" s="16" t="s">
        <v>73</v>
      </c>
      <c r="H91" s="50">
        <v>16.2</v>
      </c>
      <c r="I91" s="16">
        <v>11.5</v>
      </c>
      <c r="J91" s="25">
        <v>0.16180555555555556</v>
      </c>
      <c r="K91" s="58"/>
    </row>
    <row r="92" spans="1:11" ht="25" customHeight="1">
      <c r="A92" s="24">
        <v>45024</v>
      </c>
      <c r="B92" s="16"/>
      <c r="C92" s="16">
        <v>17</v>
      </c>
      <c r="D92" s="16"/>
      <c r="E92" s="50">
        <v>11.1</v>
      </c>
      <c r="F92" s="16">
        <v>5.9</v>
      </c>
      <c r="G92" s="16" t="s">
        <v>74</v>
      </c>
      <c r="H92" s="16">
        <v>18.5</v>
      </c>
      <c r="I92" s="16">
        <v>11.5</v>
      </c>
      <c r="J92" s="25">
        <v>0.16180555555555556</v>
      </c>
      <c r="K92" s="57">
        <v>7.31</v>
      </c>
    </row>
    <row r="93" spans="1:11" ht="25" customHeight="1">
      <c r="A93" s="24">
        <v>45052</v>
      </c>
      <c r="B93" s="16"/>
      <c r="C93" s="16">
        <v>28</v>
      </c>
      <c r="D93" s="16"/>
      <c r="E93" s="50">
        <v>11.4</v>
      </c>
      <c r="F93" s="50">
        <v>7.7</v>
      </c>
      <c r="G93" s="16" t="s">
        <v>75</v>
      </c>
      <c r="H93" s="16">
        <v>17.3</v>
      </c>
      <c r="I93" s="16">
        <v>11.5</v>
      </c>
      <c r="J93" s="25">
        <v>0.15208333333333332</v>
      </c>
      <c r="K93" s="58">
        <v>7.37</v>
      </c>
    </row>
    <row r="94" spans="1:11" ht="25" customHeight="1">
      <c r="A94" s="24"/>
      <c r="B94" s="16"/>
      <c r="C94" s="16"/>
      <c r="D94" s="16"/>
      <c r="E94" s="16"/>
      <c r="F94" s="16"/>
      <c r="G94" s="16"/>
      <c r="H94" s="16"/>
      <c r="I94" s="16"/>
      <c r="J94" s="25"/>
      <c r="K94" s="58"/>
    </row>
    <row r="95" spans="1:11" ht="25" customHeight="1">
      <c r="A95" s="24"/>
      <c r="B95" s="16"/>
      <c r="C95" s="16"/>
      <c r="D95" s="16"/>
      <c r="E95" s="16"/>
      <c r="F95" s="16"/>
      <c r="G95" s="16"/>
      <c r="H95" s="16"/>
      <c r="I95" s="16"/>
      <c r="J95" s="25"/>
      <c r="K95" s="58"/>
    </row>
    <row r="96" spans="1:11" ht="25" customHeight="1" thickBot="1">
      <c r="A96" s="23"/>
      <c r="B96" s="17"/>
      <c r="C96" s="17"/>
      <c r="D96" s="17"/>
      <c r="E96" s="17"/>
      <c r="F96" s="17"/>
      <c r="G96" s="17"/>
      <c r="H96" s="17"/>
      <c r="I96" s="17"/>
      <c r="J96" s="18"/>
      <c r="K96" s="28"/>
    </row>
    <row r="97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7" workbookViewId="0">
      <selection activeCell="I8" sqref="I8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34"/>
      <c r="B1" s="68" t="s">
        <v>40</v>
      </c>
      <c r="C1" s="69"/>
      <c r="D1" s="69"/>
      <c r="E1" s="69"/>
      <c r="F1" s="35" t="str">
        <f>チャレンジ!E1</f>
        <v>伊藤</v>
      </c>
      <c r="G1" s="35" t="str">
        <f>チャレンジ!F1</f>
        <v>あかり</v>
      </c>
    </row>
    <row r="2" spans="1:9" ht="20.149999999999999" customHeight="1" thickBot="1">
      <c r="A2" s="34"/>
      <c r="B2" s="61" t="s">
        <v>41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53" t="s">
        <v>58</v>
      </c>
    </row>
    <row r="3" spans="1:9" ht="45" customHeight="1" thickBot="1">
      <c r="A3" s="34">
        <f>IF(AND(G3&gt;=5,G3&lt;50),1,IF(AND(G3&gt;=50,G3&lt;75),2,IF(AND(G3&gt;=75,G3&lt;100),3,IF(G3&gt;=100,4,0))))</f>
        <v>4</v>
      </c>
      <c r="B3" s="64"/>
      <c r="C3" s="1"/>
      <c r="D3" s="1"/>
      <c r="E3" s="1"/>
      <c r="F3" s="36"/>
      <c r="G3" s="2">
        <f>チャレンジ!B4</f>
        <v>100</v>
      </c>
      <c r="I3" s="54">
        <f>A3+A6+A9+A13+A16+A19+A23+A26+A29+A32</f>
        <v>24</v>
      </c>
    </row>
    <row r="4" spans="1:9" ht="7" customHeight="1" thickBot="1">
      <c r="A4" s="34"/>
      <c r="B4" s="3"/>
      <c r="C4" s="37"/>
      <c r="D4" s="37"/>
      <c r="E4" s="37"/>
      <c r="F4" s="37"/>
      <c r="G4" s="37"/>
    </row>
    <row r="5" spans="1:9" ht="20.149999999999999" customHeight="1" thickBot="1">
      <c r="A5" s="34"/>
      <c r="B5" s="61" t="s">
        <v>42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53" t="s">
        <v>60</v>
      </c>
    </row>
    <row r="6" spans="1:9" ht="45" customHeight="1" thickBot="1">
      <c r="A6" s="34">
        <f>IF(AND(G6&gt;=10,G6&lt;30),1,IF(AND(G6&gt;=30,G6&lt;50),2,IF(AND(G6&gt;=50,G6&lt;100),3,IF(G6&gt;=100,4,0))))</f>
        <v>3</v>
      </c>
      <c r="B6" s="67"/>
      <c r="C6" s="1"/>
      <c r="D6" s="1"/>
      <c r="E6" s="1"/>
      <c r="F6" s="36"/>
      <c r="G6" s="2">
        <f>チャレンジ!C4</f>
        <v>73</v>
      </c>
      <c r="I6" s="54">
        <v>11</v>
      </c>
    </row>
    <row r="7" spans="1:9" ht="7" customHeight="1" thickBot="1">
      <c r="A7" s="34"/>
    </row>
    <row r="8" spans="1:9" ht="20.149999999999999" customHeight="1" thickBot="1">
      <c r="A8" s="34"/>
      <c r="B8" s="61" t="s">
        <v>43</v>
      </c>
      <c r="C8" s="1" t="s">
        <v>6</v>
      </c>
      <c r="D8" s="1" t="s">
        <v>7</v>
      </c>
      <c r="E8" s="1" t="s">
        <v>3</v>
      </c>
      <c r="F8" s="1" t="s">
        <v>54</v>
      </c>
      <c r="G8" s="1" t="s">
        <v>2</v>
      </c>
      <c r="I8" s="53" t="s">
        <v>59</v>
      </c>
    </row>
    <row r="9" spans="1:9" ht="45" customHeight="1" thickBot="1">
      <c r="A9" s="34">
        <f>IF(AND(G9&gt;=3,G9&lt;5),1,IF(AND(G9&gt;=5,G9&lt;10),2,IF(AND(G9&gt;=10,G9&lt;15),3,IF(G9&gt;=15,4,0))))</f>
        <v>0</v>
      </c>
      <c r="B9" s="64"/>
      <c r="C9" s="1"/>
      <c r="D9" s="1"/>
      <c r="E9" s="1"/>
      <c r="F9" s="36"/>
      <c r="G9" s="2">
        <f>チャレンジ!D4</f>
        <v>2</v>
      </c>
      <c r="I9" s="54">
        <f>TRUNC(I3/2)-I6</f>
        <v>1</v>
      </c>
    </row>
    <row r="10" spans="1:9" ht="16" customHeight="1">
      <c r="B10" s="40"/>
      <c r="C10" s="4"/>
      <c r="D10" s="4"/>
      <c r="E10" s="4"/>
      <c r="F10" s="40"/>
      <c r="G10" s="55"/>
      <c r="I10" s="56"/>
    </row>
    <row r="11" spans="1:9" ht="20.5" customHeight="1">
      <c r="A11" s="38"/>
      <c r="B11" s="70" t="s">
        <v>44</v>
      </c>
      <c r="C11" s="71"/>
      <c r="D11" s="71"/>
      <c r="E11" s="71"/>
      <c r="F11" s="39" t="str">
        <f>F1</f>
        <v>伊藤</v>
      </c>
      <c r="G11" s="39" t="str">
        <f>G1</f>
        <v>あかり</v>
      </c>
    </row>
    <row r="12" spans="1:9" ht="20" customHeight="1">
      <c r="A12" s="38"/>
      <c r="B12" s="61" t="s">
        <v>4</v>
      </c>
      <c r="C12" s="1" t="s">
        <v>11</v>
      </c>
      <c r="D12" s="1" t="s">
        <v>12</v>
      </c>
      <c r="E12" s="1" t="s">
        <v>5</v>
      </c>
      <c r="F12" s="1" t="s">
        <v>55</v>
      </c>
      <c r="G12" s="1" t="s">
        <v>2</v>
      </c>
    </row>
    <row r="13" spans="1:9" ht="45" customHeight="1">
      <c r="A13" s="38">
        <f>IF(AND(G13&gt;=5,G13&lt;10),1,IF(AND(G13&gt;=10,G13&lt;15),2,IF(AND(G13&gt;=15,G13&lt;24),3,IF(G13&gt;=24,4,0))))</f>
        <v>2</v>
      </c>
      <c r="B13" s="64"/>
      <c r="C13" s="1"/>
      <c r="D13" s="1"/>
      <c r="E13" s="1"/>
      <c r="F13" s="36"/>
      <c r="G13" s="2">
        <f>チャレンジ!E4</f>
        <v>11.4</v>
      </c>
    </row>
    <row r="14" spans="1:9" ht="7" customHeight="1">
      <c r="A14" s="38"/>
      <c r="B14" s="40"/>
      <c r="C14" s="40"/>
      <c r="D14" s="40"/>
      <c r="E14" s="40"/>
      <c r="F14" s="40"/>
      <c r="G14" s="40"/>
    </row>
    <row r="15" spans="1:9" ht="20" customHeight="1">
      <c r="A15" s="38"/>
      <c r="B15" s="63" t="s">
        <v>45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8">
        <f>IF(AND(G16&gt;=5,G16&lt;7),1,IF(AND(G16&gt;=7,G16&lt;10),2,IF(AND(G16&gt;=10,G16&lt;12),3,IF(G16&gt;=12,4,0))))</f>
        <v>2</v>
      </c>
      <c r="B16" s="64"/>
      <c r="C16" s="1"/>
      <c r="D16" s="1"/>
      <c r="E16" s="1"/>
      <c r="F16" s="36"/>
      <c r="G16" s="2">
        <f>チャレンジ!F4</f>
        <v>7.7</v>
      </c>
    </row>
    <row r="17" spans="1:9" ht="7" customHeight="1">
      <c r="A17" s="38"/>
    </row>
    <row r="18" spans="1:9" ht="20" customHeight="1">
      <c r="A18" s="38"/>
      <c r="B18" s="61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8">
        <f>IF(AND(G19&gt;=5,G19&lt;10),1,IF(AND(G19&gt;=10,G19&lt;20),2,IF(AND(G19&gt;=20,G19&lt;30),3,IF(G19&gt;=30,4,0))))</f>
        <v>4</v>
      </c>
      <c r="B19" s="62"/>
      <c r="C19" s="1"/>
      <c r="D19" s="1"/>
      <c r="E19" s="1"/>
      <c r="F19" s="36"/>
      <c r="G19" s="2">
        <f>チャレンジ!G4</f>
        <v>64</v>
      </c>
    </row>
    <row r="20" spans="1:9" ht="16" customHeight="1">
      <c r="B20" s="40"/>
      <c r="C20" s="4"/>
      <c r="D20" s="4"/>
      <c r="E20" s="4"/>
      <c r="F20" s="40"/>
      <c r="G20" s="55"/>
      <c r="I20" s="56"/>
    </row>
    <row r="21" spans="1:9" ht="20.5" customHeight="1">
      <c r="A21" s="41"/>
      <c r="B21" s="65" t="s">
        <v>46</v>
      </c>
      <c r="C21" s="66"/>
      <c r="D21" s="66"/>
      <c r="E21" s="66"/>
      <c r="F21" s="42" t="str">
        <f>F11</f>
        <v>伊藤</v>
      </c>
      <c r="G21" s="42" t="str">
        <f>G11</f>
        <v>あかり</v>
      </c>
    </row>
    <row r="22" spans="1:9" ht="15" customHeight="1">
      <c r="A22" s="41"/>
      <c r="B22" s="61" t="s">
        <v>21</v>
      </c>
      <c r="C22" s="1" t="s">
        <v>25</v>
      </c>
      <c r="D22" s="1" t="s">
        <v>23</v>
      </c>
      <c r="E22" s="1" t="s">
        <v>27</v>
      </c>
      <c r="F22" s="1" t="s">
        <v>57</v>
      </c>
      <c r="G22" s="1" t="s">
        <v>2</v>
      </c>
    </row>
    <row r="23" spans="1:9" ht="38" customHeight="1">
      <c r="A23" s="41">
        <f>IF(AND(G23&lt;=10,G23&gt;0),4,IF(AND(G23&gt;10,G23&lt;=12),3,IF(AND(G23&gt;12,G23&lt;=15),2,IF(AND(G23&gt;15,G23&lt;=20),1,0))))</f>
        <v>3</v>
      </c>
      <c r="B23" s="64"/>
      <c r="C23" s="1"/>
      <c r="D23" s="1"/>
      <c r="E23" s="1"/>
      <c r="F23" s="36"/>
      <c r="G23" s="5">
        <f>チャレンジ!I4</f>
        <v>11.4</v>
      </c>
    </row>
    <row r="24" spans="1:9" ht="3" customHeight="1">
      <c r="A24" s="41"/>
      <c r="B24" s="3"/>
      <c r="C24" s="4"/>
      <c r="D24" s="4"/>
      <c r="E24" s="4"/>
      <c r="F24" s="4"/>
      <c r="G24" s="4"/>
    </row>
    <row r="25" spans="1:9" ht="15" customHeight="1">
      <c r="A25" s="41"/>
      <c r="B25" s="61" t="s">
        <v>31</v>
      </c>
      <c r="C25" s="1" t="s">
        <v>29</v>
      </c>
      <c r="D25" s="1" t="s">
        <v>30</v>
      </c>
      <c r="E25" s="1" t="s">
        <v>33</v>
      </c>
      <c r="F25" s="1" t="s">
        <v>32</v>
      </c>
      <c r="G25" s="1" t="s">
        <v>2</v>
      </c>
    </row>
    <row r="26" spans="1:9" ht="38" customHeight="1">
      <c r="A26" s="41">
        <f>IF(AND(G26&lt;=0.125,G26&gt;0),4,IF(AND(G26&gt;0.125,G26&lt;=0.136),3,IF(AND(G26&gt;0.136,G26&lt;=0.146),2,IF(AND(G26&gt;0.146,G26&lt;=0.167),1,0))))</f>
        <v>1</v>
      </c>
      <c r="B26" s="67"/>
      <c r="C26" s="1"/>
      <c r="D26" s="1"/>
      <c r="E26" s="1"/>
      <c r="F26" s="36"/>
      <c r="G26" s="43">
        <f>チャレンジ!J4</f>
        <v>0.15138888888888888</v>
      </c>
    </row>
    <row r="27" spans="1:9" ht="3" customHeight="1">
      <c r="A27" s="41"/>
    </row>
    <row r="28" spans="1:9" ht="15" customHeight="1">
      <c r="A28" s="41"/>
      <c r="B28" s="61" t="s">
        <v>22</v>
      </c>
      <c r="C28" s="1" t="s">
        <v>26</v>
      </c>
      <c r="D28" s="1" t="s">
        <v>25</v>
      </c>
      <c r="E28" s="1" t="s">
        <v>24</v>
      </c>
      <c r="F28" s="1" t="s">
        <v>23</v>
      </c>
      <c r="G28" s="1" t="s">
        <v>2</v>
      </c>
    </row>
    <row r="29" spans="1:9" ht="37.5" customHeight="1">
      <c r="A29" s="41">
        <f>IF(AND(G29&lt;=15,G29&gt;0),4,IF(AND(G29&gt;15,G29&lt;=17),3,IF(AND(G29&gt;17,G29&lt;=20),2,IF(AND(G29&gt;20,G29&lt;=25),1,0))))</f>
        <v>3</v>
      </c>
      <c r="B29" s="62"/>
      <c r="C29" s="1"/>
      <c r="D29" s="1"/>
      <c r="E29" s="1"/>
      <c r="F29" s="36"/>
      <c r="G29" s="2">
        <f>チャレンジ!H4</f>
        <v>16.2</v>
      </c>
    </row>
    <row r="30" spans="1:9" ht="3" customHeight="1">
      <c r="A30" s="41"/>
    </row>
    <row r="31" spans="1:9" ht="15" customHeight="1">
      <c r="A31" s="41"/>
      <c r="B31" s="61" t="s">
        <v>47</v>
      </c>
      <c r="C31" s="1" t="s">
        <v>48</v>
      </c>
      <c r="D31" s="1" t="s">
        <v>49</v>
      </c>
      <c r="E31" s="1" t="s">
        <v>50</v>
      </c>
      <c r="F31" s="1" t="s">
        <v>56</v>
      </c>
      <c r="G31" s="1" t="s">
        <v>2</v>
      </c>
    </row>
    <row r="32" spans="1:9" ht="38" customHeight="1">
      <c r="A32" s="41">
        <f>IF(AND(G32&lt;=6.6,G32&gt;0),4,IF(AND(G32&gt;6.6,G32&lt;=7),3,IF(AND(G32&gt;7,G32&lt;=8),2,IF(AND(G32&gt;8,G32&lt;=9),1,0))))</f>
        <v>2</v>
      </c>
      <c r="B32" s="62"/>
      <c r="C32" s="1"/>
      <c r="D32" s="1"/>
      <c r="E32" s="1"/>
      <c r="F32" s="36"/>
      <c r="G32" s="2">
        <f>チャレンジ!K4</f>
        <v>7.31</v>
      </c>
    </row>
  </sheetData>
  <mergeCells count="13">
    <mergeCell ref="B12:B13"/>
    <mergeCell ref="B1:E1"/>
    <mergeCell ref="B2:B3"/>
    <mergeCell ref="B5:B6"/>
    <mergeCell ref="B8:B9"/>
    <mergeCell ref="B11:E11"/>
    <mergeCell ref="B31:B32"/>
    <mergeCell ref="B15:B16"/>
    <mergeCell ref="B18:B19"/>
    <mergeCell ref="B21:E21"/>
    <mergeCell ref="B22:B23"/>
    <mergeCell ref="B25:B26"/>
    <mergeCell ref="B28:B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2021-12-25T12:44:20Z</cp:lastPrinted>
  <dcterms:created xsi:type="dcterms:W3CDTF">2017-05-02T23:01:02Z</dcterms:created>
  <dcterms:modified xsi:type="dcterms:W3CDTF">2023-05-14T08:22:03Z</dcterms:modified>
</cp:coreProperties>
</file>