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95C95855-234B-45B4-BAA7-542E6957A3E1}" xr6:coauthVersionLast="47" xr6:coauthVersionMax="47" xr10:uidLastSave="{00000000-0000-0000-0000-000000000000}"/>
  <bookViews>
    <workbookView xWindow="31125" yWindow="1995" windowWidth="14400" windowHeight="7275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H4" i="22"/>
  <c r="G29" i="23" s="1"/>
  <c r="A29" i="23" s="1"/>
  <c r="I4" i="22"/>
  <c r="J4" i="22"/>
  <c r="K4" i="22"/>
  <c r="G32" i="23" s="1"/>
  <c r="A32" i="23" s="1"/>
  <c r="C4" i="22"/>
  <c r="B4" i="22"/>
  <c r="F4" i="22"/>
  <c r="G4" i="22"/>
  <c r="E4" i="22"/>
  <c r="D4" i="22"/>
  <c r="G13" i="23" l="1"/>
  <c r="A13" i="23" s="1"/>
  <c r="G6" i="23"/>
  <c r="A6" i="23" s="1"/>
  <c r="G19" i="23"/>
  <c r="A19" i="23" s="1"/>
  <c r="G16" i="23"/>
  <c r="A16" i="23" s="1"/>
  <c r="G26" i="23"/>
  <c r="A26" i="23" s="1"/>
  <c r="G9" i="23"/>
  <c r="A9" i="23" s="1"/>
  <c r="G3" i="23"/>
  <c r="A3" i="23" s="1"/>
  <c r="G23" i="23"/>
  <c r="A23" i="23" s="1"/>
  <c r="I3" i="23" l="1"/>
  <c r="I9" i="23" l="1"/>
  <c r="G1" i="22"/>
</calcChain>
</file>

<file path=xl/sharedStrings.xml><?xml version="1.0" encoding="utf-8"?>
<sst xmlns="http://schemas.openxmlformats.org/spreadsheetml/2006/main" count="100" uniqueCount="75">
  <si>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</si>
  <si>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</si>
  <si>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</si>
  <si>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</si>
  <si>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</si>
  <si>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</si>
  <si>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</si>
  <si>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</si>
  <si>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</si>
  <si>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</si>
  <si>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</si>
  <si>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</si>
  <si>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</si>
  <si>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</si>
  <si>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</si>
  <si>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</si>
  <si>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</si>
  <si>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ロングキック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</si>
  <si>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</si>
  <si>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</si>
  <si>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</si>
  <si>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</si>
  <si>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</si>
  <si>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</si>
  <si>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</si>
  <si>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</si>
  <si>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</si>
  <si>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</si>
  <si>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</si>
  <si>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</si>
  <si>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</si>
  <si>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</si>
  <si>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</si>
  <si>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</si>
  <si>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</si>
  <si>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</si>
  <si>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</si>
  <si>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</si>
  <si>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</si>
  <si>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</si>
  <si>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スローイン</t>
    <phoneticPr fontId="1"/>
  </si>
  <si>
    <t>竹鼻</t>
  </si>
  <si>
    <t>琉晟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</si>
  <si>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</si>
  <si>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</si>
  <si>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</si>
  <si>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</si>
  <si>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</si>
  <si>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</si>
  <si>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</si>
  <si>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</si>
  <si>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</si>
  <si>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</si>
  <si>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</si>
  <si>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4,7</t>
    <phoneticPr fontId="1"/>
  </si>
  <si>
    <t>１５回</t>
    <rPh sb="2" eb="3">
      <t>カイ</t>
    </rPh>
    <phoneticPr fontId="1"/>
  </si>
  <si>
    <t>２４ｍ</t>
    <phoneticPr fontId="1"/>
  </si>
  <si>
    <t>６．６秒</t>
    <rPh sb="3" eb="4">
      <t>ビョウ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</si>
  <si>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</si>
  <si>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</si>
  <si>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１０秒</t>
    <rPh sb="2" eb="3">
      <t>ビョウ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</si>
  <si>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</si>
  <si>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</si>
  <si>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</si>
  <si>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</si>
  <si>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</si>
  <si>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</si>
  <si>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</si>
  <si>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</si>
  <si>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</si>
  <si>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5m21</t>
    <phoneticPr fontId="1"/>
  </si>
  <si>
    <t>L9</t>
    <phoneticPr fontId="1"/>
  </si>
  <si>
    <t>5m23</t>
    <phoneticPr fontId="1"/>
  </si>
  <si>
    <t>L50</t>
    <phoneticPr fontId="1"/>
  </si>
  <si>
    <t>L10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</si>
</sst>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6"/>
      <color rgb="FF0000FF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176" fontId="9" fillId="0" borderId="11" xfId="1" applyNumberFormat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177" fontId="10" fillId="0" borderId="11" xfId="1" applyNumberFormat="1" applyFont="1" applyBorder="1" applyAlignment="1">
      <alignment horizontal="left" vertical="center" indent="1"/>
    </xf>
    <xf numFmtId="177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9" fillId="3" borderId="14" xfId="1" applyFont="1" applyFill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12" fillId="4" borderId="15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5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5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6" borderId="10" xfId="1" applyFont="1" applyFill="1" applyBorder="1" applyAlignment="1">
      <alignment horizontal="center" vertical="center" shrinkToFit="1"/>
    </xf>
    <xf numFmtId="176" fontId="9" fillId="6" borderId="11" xfId="1" applyNumberFormat="1" applyFont="1" applyFill="1" applyBorder="1" applyAlignment="1">
      <alignment horizontal="center" vertical="center" shrinkToFit="1"/>
    </xf>
    <xf numFmtId="0" fontId="9" fillId="6" borderId="11" xfId="1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center" vertical="center" shrinkToFit="1"/>
    </xf>
    <xf numFmtId="0" fontId="9" fillId="6" borderId="13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176" fontId="9" fillId="2" borderId="11" xfId="1" applyNumberFormat="1" applyFont="1" applyFill="1" applyBorder="1" applyAlignment="1">
      <alignment horizontal="center" vertical="center" shrinkToFit="1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176" fontId="9" fillId="0" borderId="21" xfId="1" applyNumberFormat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177" fontId="10" fillId="0" borderId="21" xfId="1" applyNumberFormat="1" applyFont="1" applyBorder="1" applyAlignment="1">
      <alignment horizontal="left" vertical="center" indent="1"/>
    </xf>
    <xf numFmtId="176" fontId="9" fillId="2" borderId="21" xfId="1" applyNumberFormat="1" applyFont="1" applyFill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177" fontId="10" fillId="0" borderId="23" xfId="1" applyNumberFormat="1" applyFont="1" applyBorder="1" applyAlignment="1">
      <alignment horizontal="left" vertical="center" indent="1"/>
    </xf>
    <xf numFmtId="0" fontId="9" fillId="0" borderId="24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176" fontId="9" fillId="0" borderId="23" xfId="1" applyNumberFormat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176" fontId="9" fillId="2" borderId="23" xfId="1" applyNumberFormat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/>
    </xf>
    <xf numFmtId="177" fontId="10" fillId="0" borderId="25" xfId="1" applyNumberFormat="1" applyFont="1" applyBorder="1" applyAlignment="1">
      <alignment horizontal="left" vertical="center" indent="1"/>
    </xf>
    <xf numFmtId="0" fontId="9" fillId="0" borderId="26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176" fontId="9" fillId="0" borderId="25" xfId="1" applyNumberFormat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19" xfId="0" applyBorder="1" applyAlignment="1">
      <alignment horizontal="center" vertical="center" wrapText="1"/>
    </xf>
    <xf numFmtId="0" fontId="13" fillId="4" borderId="15" xfId="0" applyFont="1" applyFill="1" applyBorder="1">
      <alignment vertical="center"/>
    </xf>
    <xf numFmtId="0" fontId="0" fillId="4" borderId="15" xfId="0" applyFill="1" applyBorder="1">
      <alignment vertical="center"/>
    </xf>
    <xf numFmtId="0" fontId="13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71</xdr:row>
      <xdr:rowOff>6350</xdr:rowOff>
    </xdr:from>
    <xdr:to>
      <xdr:col>5</xdr:col>
      <xdr:colOff>0</xdr:colOff>
      <xdr:row>72</xdr:row>
      <xdr:rowOff>12700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5238815-42FB-45CC-9613-ACFAED061DD6}"/>
            </a:ext>
          </a:extLst>
        </xdr:cNvPr>
        <xdr:cNvSpPr/>
      </xdr:nvSpPr>
      <xdr:spPr>
        <a:xfrm>
          <a:off x="3321050" y="22485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17</xdr:row>
      <xdr:rowOff>6350</xdr:rowOff>
    </xdr:from>
    <xdr:to>
      <xdr:col>2</xdr:col>
      <xdr:colOff>0</xdr:colOff>
      <xdr:row>18</xdr:row>
      <xdr:rowOff>12700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CAD7A2F2-AB9F-437F-922C-648FD5DC04A7}"/>
            </a:ext>
          </a:extLst>
        </xdr:cNvPr>
        <xdr:cNvSpPr/>
      </xdr:nvSpPr>
      <xdr:spPr>
        <a:xfrm>
          <a:off x="1301750" y="534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104</xdr:row>
      <xdr:rowOff>304800</xdr:rowOff>
    </xdr:from>
    <xdr:to>
      <xdr:col>6</xdr:col>
      <xdr:colOff>0</xdr:colOff>
      <xdr:row>105</xdr:row>
      <xdr:rowOff>311150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CEDE49D-BBA0-4695-B9B3-53677B0F1F08}"/>
            </a:ext>
          </a:extLst>
        </xdr:cNvPr>
        <xdr:cNvSpPr/>
      </xdr:nvSpPr>
      <xdr:spPr>
        <a:xfrm>
          <a:off x="3994150" y="332613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56</xdr:row>
      <xdr:rowOff>12700</xdr:rowOff>
    </xdr:from>
    <xdr:to>
      <xdr:col>8</xdr:col>
      <xdr:colOff>0</xdr:colOff>
      <xdr:row>57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405C37E8-81A7-40FD-85F9-FA05B51A5E81}"/>
            </a:ext>
          </a:extLst>
        </xdr:cNvPr>
        <xdr:cNvSpPr/>
      </xdr:nvSpPr>
      <xdr:spPr>
        <a:xfrm>
          <a:off x="5340350" y="17729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666750</xdr:colOff>
      <xdr:row>86</xdr:row>
      <xdr:rowOff>311150</xdr:rowOff>
    </xdr:from>
    <xdr:to>
      <xdr:col>9</xdr:col>
      <xdr:colOff>666750</xdr:colOff>
      <xdr:row>88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1C9652BE-7A4A-435B-BCF4-DCE44F8A3C4D}"/>
            </a:ext>
          </a:extLst>
        </xdr:cNvPr>
        <xdr:cNvSpPr/>
      </xdr:nvSpPr>
      <xdr:spPr>
        <a:xfrm>
          <a:off x="6680200" y="27552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/>
        </a:p>
        <a:p>
          <a:endParaRPr lang="en-US" altLang="ja-JP"/>
        </a:p>
      </xdr:txBody>
    </xdr:sp>
    <xdr:clientData/>
  </xdr:twoCellAnchor>
  <xdr:twoCellAnchor>
    <xdr:from>
      <xdr:col>2</xdr:col>
      <xdr:colOff>6350</xdr:colOff>
      <xdr:row>105</xdr:row>
      <xdr:rowOff>6350</xdr:rowOff>
    </xdr:from>
    <xdr:to>
      <xdr:col>3</xdr:col>
      <xdr:colOff>6350</xdr:colOff>
      <xdr:row>106</xdr:row>
      <xdr:rowOff>12700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51301CA5-0A91-4D52-8729-CE446CF0F06A}"/>
            </a:ext>
          </a:extLst>
        </xdr:cNvPr>
        <xdr:cNvSpPr/>
      </xdr:nvSpPr>
      <xdr:spPr>
        <a:xfrm>
          <a:off x="1981200" y="332803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6350</xdr:colOff>
      <xdr:row>92</xdr:row>
      <xdr:rowOff>12700</xdr:rowOff>
    </xdr:from>
    <xdr:to>
      <xdr:col>9</xdr:col>
      <xdr:colOff>6350</xdr:colOff>
      <xdr:row>93</xdr:row>
      <xdr:rowOff>19050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6598A07E-C1DF-43EA-ACD2-2BFF8A6807F7}"/>
            </a:ext>
          </a:extLst>
        </xdr:cNvPr>
        <xdr:cNvSpPr/>
      </xdr:nvSpPr>
      <xdr:spPr>
        <a:xfrm>
          <a:off x="6019800" y="29159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DC61A10F-AD96-4CC8-AAC4-57ECF7C5B5E6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0</xdr:colOff>
      <xdr:row>78</xdr:row>
      <xdr:rowOff>0</xdr:rowOff>
    </xdr:from>
    <xdr:to>
      <xdr:col>7</xdr:col>
      <xdr:colOff>0</xdr:colOff>
      <xdr:row>79</xdr:row>
      <xdr:rowOff>6350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1172E92-2E9C-442A-BC60-F9F890EF410D}"/>
            </a:ext>
          </a:extLst>
        </xdr:cNvPr>
        <xdr:cNvSpPr/>
      </xdr:nvSpPr>
      <xdr:spPr>
        <a:xfrm>
          <a:off x="4667250" y="2470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4</xdr:col>
      <xdr:colOff>0</xdr:colOff>
      <xdr:row>86</xdr:row>
      <xdr:rowOff>6350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503A7B1-70AE-4CD5-9F5D-98E5684E5CA4}"/>
            </a:ext>
          </a:extLst>
        </xdr:cNvPr>
        <xdr:cNvSpPr/>
      </xdr:nvSpPr>
      <xdr:spPr>
        <a:xfrm>
          <a:off x="2647950" y="2692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11</xdr:col>
      <xdr:colOff>0</xdr:colOff>
      <xdr:row>103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D3477B9-798E-41C6-9E19-5F11E8E8B326}"/>
            </a:ext>
          </a:extLst>
        </xdr:cNvPr>
        <xdr:cNvSpPr/>
      </xdr:nvSpPr>
      <xdr:spPr>
        <a:xfrm>
          <a:off x="7359650" y="3232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152400</xdr:rowOff>
    </xdr:from>
    <xdr:to>
      <xdr:col>2</xdr:col>
      <xdr:colOff>584200</xdr:colOff>
      <xdr:row>31</xdr:row>
      <xdr:rowOff>476250</xdr:rowOff>
    </xdr:to>
    <xdr:pic>
      <xdr:nvPicPr>
        <xdr:cNvPr id="2801" name="図 1">
          <a:extLst>
            <a:ext uri="{FF2B5EF4-FFF2-40B4-BE49-F238E27FC236}">
              <a16:creationId xmlns:a16="http://schemas.microsoft.com/office/drawing/2014/main" id="{67F71FF3-7E9C-4C83-9004-B20D16A9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3693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2802" name="図 2">
          <a:extLst>
            <a:ext uri="{FF2B5EF4-FFF2-40B4-BE49-F238E27FC236}">
              <a16:creationId xmlns:a16="http://schemas.microsoft.com/office/drawing/2014/main" id="{27FC4642-9369-469A-BD91-47CF0890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2803" name="図 3">
          <a:extLst>
            <a:ext uri="{FF2B5EF4-FFF2-40B4-BE49-F238E27FC236}">
              <a16:creationId xmlns:a16="http://schemas.microsoft.com/office/drawing/2014/main" id="{EC05A4E5-4641-4739-8955-6F8F402F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429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584200</xdr:colOff>
      <xdr:row>18</xdr:row>
      <xdr:rowOff>514350</xdr:rowOff>
    </xdr:to>
    <xdr:pic>
      <xdr:nvPicPr>
        <xdr:cNvPr id="2804" name="図 4">
          <a:extLst>
            <a:ext uri="{FF2B5EF4-FFF2-40B4-BE49-F238E27FC236}">
              <a16:creationId xmlns:a16="http://schemas.microsoft.com/office/drawing/2014/main" id="{313B4C25-84E7-49BF-BB18-9F3C1CE4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257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584200</xdr:colOff>
      <xdr:row>18</xdr:row>
      <xdr:rowOff>514350</xdr:rowOff>
    </xdr:to>
    <xdr:pic>
      <xdr:nvPicPr>
        <xdr:cNvPr id="2805" name="図 5">
          <a:extLst>
            <a:ext uri="{FF2B5EF4-FFF2-40B4-BE49-F238E27FC236}">
              <a16:creationId xmlns:a16="http://schemas.microsoft.com/office/drawing/2014/main" id="{81B23FF9-97AF-414A-B29C-B957335B4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257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806" name="図 6">
          <a:extLst>
            <a:ext uri="{FF2B5EF4-FFF2-40B4-BE49-F238E27FC236}">
              <a16:creationId xmlns:a16="http://schemas.microsoft.com/office/drawing/2014/main" id="{55B530DB-CB5B-46B5-A77E-88F01EF2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2807" name="図 7">
          <a:extLst>
            <a:ext uri="{FF2B5EF4-FFF2-40B4-BE49-F238E27FC236}">
              <a16:creationId xmlns:a16="http://schemas.microsoft.com/office/drawing/2014/main" id="{CD63FFA8-7C3E-47C5-954D-4FB7D1A2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2808" name="図 8">
          <a:extLst>
            <a:ext uri="{FF2B5EF4-FFF2-40B4-BE49-F238E27FC236}">
              <a16:creationId xmlns:a16="http://schemas.microsoft.com/office/drawing/2014/main" id="{E611AC8F-EA8D-426F-B344-37A44AC1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991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584200</xdr:colOff>
      <xdr:row>2</xdr:row>
      <xdr:rowOff>514350</xdr:rowOff>
    </xdr:to>
    <xdr:pic>
      <xdr:nvPicPr>
        <xdr:cNvPr id="2809" name="図 9">
          <a:extLst>
            <a:ext uri="{FF2B5EF4-FFF2-40B4-BE49-F238E27FC236}">
              <a16:creationId xmlns:a16="http://schemas.microsoft.com/office/drawing/2014/main" id="{B0925295-D6B1-4DB3-AEE6-283884D2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2810" name="図 10">
          <a:extLst>
            <a:ext uri="{FF2B5EF4-FFF2-40B4-BE49-F238E27FC236}">
              <a16:creationId xmlns:a16="http://schemas.microsoft.com/office/drawing/2014/main" id="{7CC1B4D4-155A-4E9A-A827-575D7161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584200</xdr:colOff>
      <xdr:row>30</xdr:row>
      <xdr:rowOff>0</xdr:rowOff>
    </xdr:to>
    <xdr:pic>
      <xdr:nvPicPr>
        <xdr:cNvPr id="2811" name="図 7">
          <a:extLst>
            <a:ext uri="{FF2B5EF4-FFF2-40B4-BE49-F238E27FC236}">
              <a16:creationId xmlns:a16="http://schemas.microsoft.com/office/drawing/2014/main" id="{83BD1093-C007-454B-B44F-63E20E4D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584200</xdr:colOff>
      <xdr:row>2</xdr:row>
      <xdr:rowOff>514350</xdr:rowOff>
    </xdr:to>
    <xdr:pic>
      <xdr:nvPicPr>
        <xdr:cNvPr id="2812" name="図 9">
          <a:extLst>
            <a:ext uri="{FF2B5EF4-FFF2-40B4-BE49-F238E27FC236}">
              <a16:creationId xmlns:a16="http://schemas.microsoft.com/office/drawing/2014/main" id="{1DDE88F4-99D7-4AC5-826E-8A06381A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584200</xdr:colOff>
      <xdr:row>2</xdr:row>
      <xdr:rowOff>514350</xdr:rowOff>
    </xdr:to>
    <xdr:pic>
      <xdr:nvPicPr>
        <xdr:cNvPr id="2813" name="図 9">
          <a:extLst>
            <a:ext uri="{FF2B5EF4-FFF2-40B4-BE49-F238E27FC236}">
              <a16:creationId xmlns:a16="http://schemas.microsoft.com/office/drawing/2014/main" id="{B58310BE-624A-4EA3-BE0A-2DF6C9D2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584200</xdr:colOff>
      <xdr:row>8</xdr:row>
      <xdr:rowOff>514350</xdr:rowOff>
    </xdr:to>
    <xdr:pic>
      <xdr:nvPicPr>
        <xdr:cNvPr id="2814" name="図 9">
          <a:extLst>
            <a:ext uri="{FF2B5EF4-FFF2-40B4-BE49-F238E27FC236}">
              <a16:creationId xmlns:a16="http://schemas.microsoft.com/office/drawing/2014/main" id="{406329D7-119A-45E5-BF18-57AB9133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2343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2815" name="図 9">
          <a:extLst>
            <a:ext uri="{FF2B5EF4-FFF2-40B4-BE49-F238E27FC236}">
              <a16:creationId xmlns:a16="http://schemas.microsoft.com/office/drawing/2014/main" id="{1D77CBA8-8160-475E-A030-23B629F0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3434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584200</xdr:colOff>
      <xdr:row>12</xdr:row>
      <xdr:rowOff>514350</xdr:rowOff>
    </xdr:to>
    <xdr:pic>
      <xdr:nvPicPr>
        <xdr:cNvPr id="2816" name="図 3">
          <a:extLst>
            <a:ext uri="{FF2B5EF4-FFF2-40B4-BE49-F238E27FC236}">
              <a16:creationId xmlns:a16="http://schemas.microsoft.com/office/drawing/2014/main" id="{15EBDC03-D6C3-4C94-A065-AA34EA60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3429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584200</xdr:colOff>
      <xdr:row>5</xdr:row>
      <xdr:rowOff>514350</xdr:rowOff>
    </xdr:to>
    <xdr:pic>
      <xdr:nvPicPr>
        <xdr:cNvPr id="2817" name="図 9">
          <a:extLst>
            <a:ext uri="{FF2B5EF4-FFF2-40B4-BE49-F238E27FC236}">
              <a16:creationId xmlns:a16="http://schemas.microsoft.com/office/drawing/2014/main" id="{D1AAAB58-E3B0-4031-952A-2DE98315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1428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584200</xdr:colOff>
      <xdr:row>30</xdr:row>
      <xdr:rowOff>0</xdr:rowOff>
    </xdr:to>
    <xdr:pic>
      <xdr:nvPicPr>
        <xdr:cNvPr id="19" name="図 7">
          <a:extLst>
            <a:ext uri="{FF2B5EF4-FFF2-40B4-BE49-F238E27FC236}">
              <a16:creationId xmlns:a16="http://schemas.microsoft.com/office/drawing/2014/main" id="{1150FBEC-C80C-47DB-9FB3-22CC4FE1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584200</xdr:colOff>
      <xdr:row>30</xdr:row>
      <xdr:rowOff>0</xdr:rowOff>
    </xdr:to>
    <xdr:pic>
      <xdr:nvPicPr>
        <xdr:cNvPr id="20" name="図 7">
          <a:extLst>
            <a:ext uri="{FF2B5EF4-FFF2-40B4-BE49-F238E27FC236}">
              <a16:creationId xmlns:a16="http://schemas.microsoft.com/office/drawing/2014/main" id="{B1914FFA-B13B-475C-B07B-A8016DAE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7702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21" name="図 7">
          <a:extLst>
            <a:ext uri="{FF2B5EF4-FFF2-40B4-BE49-F238E27FC236}">
              <a16:creationId xmlns:a16="http://schemas.microsoft.com/office/drawing/2014/main" id="{63E51141-D132-4869-9176-BB81E4D4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4074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584200</xdr:colOff>
      <xdr:row>26</xdr:row>
      <xdr:rowOff>31750</xdr:rowOff>
    </xdr:to>
    <xdr:pic>
      <xdr:nvPicPr>
        <xdr:cNvPr id="22" name="図 8">
          <a:extLst>
            <a:ext uri="{FF2B5EF4-FFF2-40B4-BE49-F238E27FC236}">
              <a16:creationId xmlns:a16="http://schemas.microsoft.com/office/drawing/2014/main" id="{67DCAB65-531B-4622-9ED9-F2CF09DF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991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584200</xdr:colOff>
      <xdr:row>23</xdr:row>
      <xdr:rowOff>31750</xdr:rowOff>
    </xdr:to>
    <xdr:pic>
      <xdr:nvPicPr>
        <xdr:cNvPr id="23" name="図 10">
          <a:extLst>
            <a:ext uri="{FF2B5EF4-FFF2-40B4-BE49-F238E27FC236}">
              <a16:creationId xmlns:a16="http://schemas.microsoft.com/office/drawing/2014/main" id="{06C306EA-E421-491A-B107-998A9B7E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62801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584200</xdr:colOff>
      <xdr:row>18</xdr:row>
      <xdr:rowOff>514350</xdr:rowOff>
    </xdr:to>
    <xdr:pic>
      <xdr:nvPicPr>
        <xdr:cNvPr id="24" name="図 10">
          <a:extLst>
            <a:ext uri="{FF2B5EF4-FFF2-40B4-BE49-F238E27FC236}">
              <a16:creationId xmlns:a16="http://schemas.microsoft.com/office/drawing/2014/main" id="{04DA1E85-C11C-4934-BCF7-8631BC01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5257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584200</xdr:colOff>
      <xdr:row>12</xdr:row>
      <xdr:rowOff>514350</xdr:rowOff>
    </xdr:to>
    <xdr:pic>
      <xdr:nvPicPr>
        <xdr:cNvPr id="25" name="図 10">
          <a:extLst>
            <a:ext uri="{FF2B5EF4-FFF2-40B4-BE49-F238E27FC236}">
              <a16:creationId xmlns:a16="http://schemas.microsoft.com/office/drawing/2014/main" id="{28DE62E1-29A3-4EBF-850D-689C2AAC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247900" y="3429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584200</xdr:colOff>
      <xdr:row>15</xdr:row>
      <xdr:rowOff>514350</xdr:rowOff>
    </xdr:to>
    <xdr:pic>
      <xdr:nvPicPr>
        <xdr:cNvPr id="26" name="図 9">
          <a:extLst>
            <a:ext uri="{FF2B5EF4-FFF2-40B4-BE49-F238E27FC236}">
              <a16:creationId xmlns:a16="http://schemas.microsoft.com/office/drawing/2014/main" id="{96B1DB6C-1CFA-49F4-8960-AFA3012C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584200</xdr:colOff>
      <xdr:row>5</xdr:row>
      <xdr:rowOff>514350</xdr:rowOff>
    </xdr:to>
    <xdr:pic>
      <xdr:nvPicPr>
        <xdr:cNvPr id="27" name="図 9">
          <a:extLst>
            <a:ext uri="{FF2B5EF4-FFF2-40B4-BE49-F238E27FC236}">
              <a16:creationId xmlns:a16="http://schemas.microsoft.com/office/drawing/2014/main" id="{19196D3C-6B95-47A0-B412-EB2F67A6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1428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584200</xdr:colOff>
      <xdr:row>23</xdr:row>
      <xdr:rowOff>31750</xdr:rowOff>
    </xdr:to>
    <xdr:pic>
      <xdr:nvPicPr>
        <xdr:cNvPr id="28" name="図 10">
          <a:extLst>
            <a:ext uri="{FF2B5EF4-FFF2-40B4-BE49-F238E27FC236}">
              <a16:creationId xmlns:a16="http://schemas.microsoft.com/office/drawing/2014/main" id="{0638F040-A566-4648-BECC-9FB6A86B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584200</xdr:colOff>
      <xdr:row>18</xdr:row>
      <xdr:rowOff>514350</xdr:rowOff>
    </xdr:to>
    <xdr:pic>
      <xdr:nvPicPr>
        <xdr:cNvPr id="29" name="図 10">
          <a:extLst>
            <a:ext uri="{FF2B5EF4-FFF2-40B4-BE49-F238E27FC236}">
              <a16:creationId xmlns:a16="http://schemas.microsoft.com/office/drawing/2014/main" id="{A8B559E9-0261-4F4E-95A7-76707DF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2882900" y="54610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workbookViewId="0">
      <pane xSplit="1" ySplit="4" topLeftCell="B102" activePane="bottomRight" state="frozen"/>
      <selection pane="topRight" activeCell="B1" sqref="B1"/>
      <selection pane="bottomLeft" activeCell="A5" sqref="A5"/>
      <selection pane="bottomRight" activeCell="C108" sqref="C108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34</v>
      </c>
      <c r="B1" s="9"/>
      <c r="C1" s="9"/>
      <c r="D1" s="9"/>
      <c r="E1" s="18" t="s">
        <v>41</v>
      </c>
      <c r="F1" s="19" t="s">
        <v>42</v>
      </c>
      <c r="G1" s="7">
        <f>'カード '!I3</f>
        <v>28</v>
      </c>
      <c r="H1" s="43" t="s">
        <v>53</v>
      </c>
      <c r="I1" s="20" t="s">
        <v>36</v>
      </c>
      <c r="J1" s="44" t="s">
        <v>37</v>
      </c>
    </row>
    <row r="2" spans="1:11" ht="24.75" customHeight="1">
      <c r="A2" s="92" t="s">
        <v>35</v>
      </c>
      <c r="B2" s="12" t="s">
        <v>16</v>
      </c>
      <c r="C2" s="12" t="s">
        <v>16</v>
      </c>
      <c r="D2" s="12" t="s">
        <v>39</v>
      </c>
      <c r="E2" s="12" t="s">
        <v>17</v>
      </c>
      <c r="F2" s="14" t="s">
        <v>40</v>
      </c>
      <c r="G2" s="13" t="s">
        <v>18</v>
      </c>
      <c r="H2" s="13" t="s">
        <v>19</v>
      </c>
      <c r="I2" s="13" t="s">
        <v>20</v>
      </c>
      <c r="J2" s="14" t="s">
        <v>28</v>
      </c>
      <c r="K2" s="24" t="s">
        <v>38</v>
      </c>
    </row>
    <row r="3" spans="1:11" ht="21" customHeight="1" thickBot="1">
      <c r="A3" s="93"/>
      <c r="B3" s="10" t="s">
        <v>61</v>
      </c>
      <c r="C3" s="10" t="s">
        <v>62</v>
      </c>
      <c r="D3" s="10" t="s">
        <v>63</v>
      </c>
      <c r="E3" s="10" t="s">
        <v>64</v>
      </c>
      <c r="F3" s="10" t="s">
        <v>64</v>
      </c>
      <c r="G3" s="10" t="s">
        <v>65</v>
      </c>
      <c r="H3" s="10" t="s">
        <v>66</v>
      </c>
      <c r="I3" s="10" t="s">
        <v>67</v>
      </c>
      <c r="J3" s="10" t="s">
        <v>68</v>
      </c>
      <c r="K3" s="11" t="s">
        <v>67</v>
      </c>
    </row>
    <row r="4" spans="1:11" ht="25" customHeight="1" thickBot="1">
      <c r="A4" s="28" t="s">
        <v>2</v>
      </c>
      <c r="B4" s="29">
        <f t="shared" ref="B4:G4" si="0">MAX(B5:B109)</f>
        <v>100</v>
      </c>
      <c r="C4" s="29">
        <f t="shared" si="0"/>
        <v>41</v>
      </c>
      <c r="D4" s="29">
        <f t="shared" si="0"/>
        <v>4</v>
      </c>
      <c r="E4" s="29">
        <f t="shared" si="0"/>
        <v>23</v>
      </c>
      <c r="F4" s="29">
        <f t="shared" si="0"/>
        <v>8.3000000000000007</v>
      </c>
      <c r="G4" s="29">
        <f t="shared" si="0"/>
        <v>32</v>
      </c>
      <c r="H4" s="29">
        <f>MIN(H5:H109)</f>
        <v>13.1</v>
      </c>
      <c r="I4" s="29">
        <f>MIN(I5:I109)</f>
        <v>9.4</v>
      </c>
      <c r="J4" s="30">
        <f>MIN(J5:J109)</f>
        <v>0.13749999999999998</v>
      </c>
      <c r="K4" s="31">
        <f>MIN(K5:K109)</f>
        <v>7.06</v>
      </c>
    </row>
    <row r="5" spans="1:11" ht="25" customHeight="1">
      <c r="A5" s="21">
        <v>43408</v>
      </c>
      <c r="B5" s="17"/>
      <c r="C5" s="17"/>
      <c r="D5" s="17"/>
      <c r="E5" s="17"/>
      <c r="F5" s="26"/>
      <c r="G5" s="17"/>
      <c r="H5" s="17"/>
      <c r="I5" s="17"/>
      <c r="J5" s="46">
        <v>0.20972222222222223</v>
      </c>
      <c r="K5" s="25"/>
    </row>
    <row r="6" spans="1:11" ht="25" customHeight="1">
      <c r="A6" s="21">
        <v>43415</v>
      </c>
      <c r="B6" s="15"/>
      <c r="C6" s="15"/>
      <c r="D6" s="15"/>
      <c r="E6" s="15"/>
      <c r="F6" s="26"/>
      <c r="G6" s="15"/>
      <c r="H6" s="15"/>
      <c r="I6" s="15"/>
      <c r="J6" s="52">
        <v>0.18124999999999999</v>
      </c>
      <c r="K6" s="25"/>
    </row>
    <row r="7" spans="1:11" ht="25" customHeight="1">
      <c r="A7" s="21">
        <v>43421</v>
      </c>
      <c r="B7" s="45">
        <v>15</v>
      </c>
      <c r="C7" s="15"/>
      <c r="D7" s="15"/>
      <c r="E7" s="45">
        <v>7</v>
      </c>
      <c r="F7" s="26"/>
      <c r="G7" s="45">
        <v>4</v>
      </c>
      <c r="H7" s="45">
        <v>24.9</v>
      </c>
      <c r="I7" s="45">
        <v>15.9</v>
      </c>
      <c r="J7" s="16">
        <v>0.18194444444444444</v>
      </c>
      <c r="K7" s="25"/>
    </row>
    <row r="8" spans="1:11" ht="25" customHeight="1">
      <c r="A8" s="21">
        <v>43442</v>
      </c>
      <c r="B8" s="51">
        <v>18</v>
      </c>
      <c r="C8" s="15"/>
      <c r="D8" s="15"/>
      <c r="E8" s="15">
        <v>6.1</v>
      </c>
      <c r="F8" s="26"/>
      <c r="G8" s="15">
        <v>2</v>
      </c>
      <c r="H8" s="15">
        <v>23.1</v>
      </c>
      <c r="I8" s="51">
        <v>14.4</v>
      </c>
      <c r="J8" s="16">
        <v>0.18263888888888891</v>
      </c>
      <c r="K8" s="25"/>
    </row>
    <row r="9" spans="1:11" ht="25" customHeight="1">
      <c r="A9" s="21">
        <v>43449</v>
      </c>
      <c r="B9" s="51">
        <v>36</v>
      </c>
      <c r="C9" s="15"/>
      <c r="D9" s="15"/>
      <c r="E9" s="15">
        <v>6.9</v>
      </c>
      <c r="F9" s="26"/>
      <c r="G9" s="15">
        <v>3</v>
      </c>
      <c r="H9" s="15">
        <v>22.6</v>
      </c>
      <c r="I9" s="51">
        <v>13.6</v>
      </c>
      <c r="J9" s="16">
        <v>0.18472222222222223</v>
      </c>
      <c r="K9" s="25"/>
    </row>
    <row r="10" spans="1:11" ht="25" customHeight="1">
      <c r="A10" s="22">
        <v>43456</v>
      </c>
      <c r="B10" s="17">
        <v>19</v>
      </c>
      <c r="C10" s="17"/>
      <c r="D10" s="17"/>
      <c r="E10" s="50">
        <v>7.1</v>
      </c>
      <c r="F10" s="27"/>
      <c r="G10" s="50">
        <v>4</v>
      </c>
      <c r="H10" s="17">
        <v>24</v>
      </c>
      <c r="I10" s="17">
        <v>18.7</v>
      </c>
      <c r="J10" s="23">
        <v>0.18055555555555555</v>
      </c>
      <c r="K10" s="47">
        <v>8.56</v>
      </c>
    </row>
    <row r="11" spans="1:11" ht="25" customHeight="1">
      <c r="A11" s="22">
        <v>43484</v>
      </c>
      <c r="B11" s="17">
        <v>28</v>
      </c>
      <c r="C11" s="17"/>
      <c r="D11" s="17"/>
      <c r="E11" s="50">
        <v>8</v>
      </c>
      <c r="F11" s="27"/>
      <c r="G11" s="50">
        <v>4</v>
      </c>
      <c r="H11" s="50">
        <v>24.9</v>
      </c>
      <c r="I11" s="17">
        <v>15</v>
      </c>
      <c r="J11" s="53">
        <v>0.18124999999999999</v>
      </c>
      <c r="K11" s="54">
        <v>8.4</v>
      </c>
    </row>
    <row r="12" spans="1:11" ht="25" customHeight="1">
      <c r="A12" s="22">
        <v>43491</v>
      </c>
      <c r="B12" s="17">
        <v>16</v>
      </c>
      <c r="C12" s="17"/>
      <c r="D12" s="17"/>
      <c r="E12" s="17">
        <v>6.2</v>
      </c>
      <c r="F12" s="27"/>
      <c r="G12" s="50">
        <v>10</v>
      </c>
      <c r="H12" s="50">
        <v>22</v>
      </c>
      <c r="I12" s="17">
        <v>16.899999999999999</v>
      </c>
      <c r="J12" s="53">
        <v>0.17569444444444446</v>
      </c>
      <c r="K12" s="54">
        <v>8.3699999999999992</v>
      </c>
    </row>
    <row r="13" spans="1:11" ht="25" customHeight="1">
      <c r="A13" s="22">
        <v>43505</v>
      </c>
      <c r="B13" s="17">
        <v>15</v>
      </c>
      <c r="C13" s="17"/>
      <c r="D13" s="48">
        <v>1</v>
      </c>
      <c r="E13" s="17">
        <v>6.2</v>
      </c>
      <c r="F13" s="49">
        <v>4.5999999999999996</v>
      </c>
      <c r="G13" s="17">
        <v>5</v>
      </c>
      <c r="H13" s="17">
        <v>22.2</v>
      </c>
      <c r="I13" s="17">
        <v>14.3</v>
      </c>
      <c r="J13" s="23">
        <v>0.18194444444444444</v>
      </c>
      <c r="K13" s="25">
        <v>8.5</v>
      </c>
    </row>
    <row r="14" spans="1:11" ht="25" customHeight="1">
      <c r="A14" s="22">
        <v>43519</v>
      </c>
      <c r="B14" s="17">
        <v>15</v>
      </c>
      <c r="C14" s="17"/>
      <c r="D14" s="50">
        <v>2</v>
      </c>
      <c r="E14" s="17">
        <v>5.3</v>
      </c>
      <c r="F14" s="27">
        <v>4.2</v>
      </c>
      <c r="G14" s="17">
        <v>6</v>
      </c>
      <c r="H14" s="50">
        <v>20.3</v>
      </c>
      <c r="I14" s="17">
        <v>16.3</v>
      </c>
      <c r="J14" s="53">
        <v>0.17430555555555557</v>
      </c>
      <c r="K14" s="25">
        <v>8.57</v>
      </c>
    </row>
    <row r="15" spans="1:11" ht="25" customHeight="1">
      <c r="A15" s="22">
        <v>43540</v>
      </c>
      <c r="B15" s="50">
        <v>71</v>
      </c>
      <c r="C15" s="17"/>
      <c r="D15" s="17">
        <v>1</v>
      </c>
      <c r="E15" s="17">
        <v>4.5</v>
      </c>
      <c r="F15" s="27">
        <v>3.6</v>
      </c>
      <c r="G15" s="50">
        <v>17</v>
      </c>
      <c r="H15" s="17">
        <v>21.9</v>
      </c>
      <c r="I15" s="17">
        <v>16.2</v>
      </c>
      <c r="J15" s="53">
        <v>0.16597222222222222</v>
      </c>
      <c r="K15" s="32">
        <v>8.6199999999999992</v>
      </c>
    </row>
    <row r="16" spans="1:11" ht="25" customHeight="1">
      <c r="A16" s="22">
        <v>43547</v>
      </c>
      <c r="B16" s="17">
        <v>37</v>
      </c>
      <c r="C16" s="17"/>
      <c r="D16" s="50">
        <v>2</v>
      </c>
      <c r="E16" s="17">
        <v>6.5</v>
      </c>
      <c r="F16" s="27">
        <v>3.9</v>
      </c>
      <c r="G16" s="17">
        <v>2</v>
      </c>
      <c r="H16" s="17">
        <v>23</v>
      </c>
      <c r="I16" s="17">
        <v>13.8</v>
      </c>
      <c r="J16" s="23">
        <v>0.16874999999999998</v>
      </c>
      <c r="K16" s="32">
        <v>8.44</v>
      </c>
    </row>
    <row r="17" spans="1:11" ht="25" customHeight="1">
      <c r="A17" s="22">
        <v>43554</v>
      </c>
      <c r="B17" s="17">
        <v>22</v>
      </c>
      <c r="C17" s="17"/>
      <c r="D17" s="50">
        <v>2</v>
      </c>
      <c r="E17" s="17">
        <v>7.9</v>
      </c>
      <c r="F17" s="27">
        <v>4</v>
      </c>
      <c r="G17" s="17">
        <v>3</v>
      </c>
      <c r="H17" s="50">
        <v>19.8</v>
      </c>
      <c r="I17" s="17">
        <v>16.7</v>
      </c>
      <c r="J17" s="23">
        <v>0.17222222222222225</v>
      </c>
      <c r="K17" s="32">
        <v>8.44</v>
      </c>
    </row>
    <row r="18" spans="1:11" ht="25" customHeight="1">
      <c r="A18" s="22">
        <v>43568</v>
      </c>
      <c r="B18" s="50">
        <v>100</v>
      </c>
      <c r="C18" s="48">
        <v>5</v>
      </c>
      <c r="D18" s="50">
        <v>3</v>
      </c>
      <c r="E18" s="17"/>
      <c r="F18" s="27"/>
      <c r="G18" s="17"/>
      <c r="H18" s="17"/>
      <c r="I18" s="17"/>
      <c r="J18" s="23">
        <v>0.17500000000000002</v>
      </c>
      <c r="K18" s="32">
        <v>8.56</v>
      </c>
    </row>
    <row r="19" spans="1:11" ht="25" customHeight="1">
      <c r="A19" s="22">
        <v>43596</v>
      </c>
      <c r="B19" s="17"/>
      <c r="C19" s="17">
        <v>4</v>
      </c>
      <c r="D19" s="17"/>
      <c r="E19" s="17">
        <v>4.3</v>
      </c>
      <c r="F19" s="27">
        <v>3.9</v>
      </c>
      <c r="G19" s="17">
        <v>2</v>
      </c>
      <c r="H19" s="50">
        <v>19.399999999999999</v>
      </c>
      <c r="I19" s="17">
        <v>15.1</v>
      </c>
      <c r="J19" s="23"/>
      <c r="K19" s="32">
        <v>8.4700000000000006</v>
      </c>
    </row>
    <row r="20" spans="1:11" ht="25" customHeight="1">
      <c r="A20" s="22">
        <v>43603</v>
      </c>
      <c r="B20" s="17"/>
      <c r="C20" s="17">
        <v>3</v>
      </c>
      <c r="D20" s="50">
        <v>3</v>
      </c>
      <c r="E20" s="17">
        <v>7.7</v>
      </c>
      <c r="F20" s="55">
        <v>5</v>
      </c>
      <c r="G20" s="17">
        <v>6</v>
      </c>
      <c r="H20" s="50">
        <v>17.5</v>
      </c>
      <c r="I20" s="17">
        <v>14.8</v>
      </c>
      <c r="J20" s="23">
        <v>0.18124999999999999</v>
      </c>
      <c r="K20" s="32">
        <v>8.4700000000000006</v>
      </c>
    </row>
    <row r="21" spans="1:11" ht="25" customHeight="1">
      <c r="A21" s="22">
        <v>43617</v>
      </c>
      <c r="B21" s="17"/>
      <c r="C21" s="17">
        <v>4</v>
      </c>
      <c r="D21" s="50">
        <v>3</v>
      </c>
      <c r="E21" s="50">
        <v>9.1</v>
      </c>
      <c r="F21" s="27">
        <v>4.8</v>
      </c>
      <c r="G21" s="17">
        <v>6</v>
      </c>
      <c r="H21" s="17">
        <v>19.399999999999999</v>
      </c>
      <c r="I21" s="50">
        <v>12.3</v>
      </c>
      <c r="J21" s="23">
        <v>0.18888888888888888</v>
      </c>
      <c r="K21" s="32">
        <v>9.1</v>
      </c>
    </row>
    <row r="22" spans="1:11" ht="25" customHeight="1">
      <c r="A22" s="22">
        <v>43638</v>
      </c>
      <c r="B22" s="17"/>
      <c r="C22" s="50">
        <v>6</v>
      </c>
      <c r="D22" s="50">
        <v>3</v>
      </c>
      <c r="E22" s="17">
        <v>8.3000000000000007</v>
      </c>
      <c r="F22" s="55">
        <v>6</v>
      </c>
      <c r="G22" s="17">
        <v>5</v>
      </c>
      <c r="H22" s="17">
        <v>18.899999999999999</v>
      </c>
      <c r="I22" s="17">
        <v>14.4</v>
      </c>
      <c r="J22" s="23">
        <v>0.19444444444444445</v>
      </c>
      <c r="K22" s="32">
        <v>8.7799999999999994</v>
      </c>
    </row>
    <row r="23" spans="1:11" ht="25" customHeight="1">
      <c r="A23" s="22">
        <v>43645</v>
      </c>
      <c r="B23" s="17"/>
      <c r="C23" s="17">
        <v>4</v>
      </c>
      <c r="D23" s="50">
        <v>3</v>
      </c>
      <c r="E23" s="17"/>
      <c r="F23" s="27"/>
      <c r="G23" s="17">
        <v>15</v>
      </c>
      <c r="H23" s="17">
        <v>18.7</v>
      </c>
      <c r="I23" s="17">
        <v>17.100000000000001</v>
      </c>
      <c r="J23" s="23">
        <v>0.18472222222222223</v>
      </c>
      <c r="K23" s="32">
        <v>8.5</v>
      </c>
    </row>
    <row r="24" spans="1:11" ht="25" customHeight="1">
      <c r="A24" s="22">
        <v>43687</v>
      </c>
      <c r="B24" s="17"/>
      <c r="C24" s="17">
        <v>5</v>
      </c>
      <c r="D24" s="17"/>
      <c r="E24" s="50">
        <v>9.1999999999999993</v>
      </c>
      <c r="F24" s="27">
        <v>4.3</v>
      </c>
      <c r="G24" s="17">
        <v>3</v>
      </c>
      <c r="H24" s="17"/>
      <c r="I24" s="17"/>
      <c r="J24" s="23"/>
      <c r="K24" s="32"/>
    </row>
    <row r="25" spans="1:11" ht="25" customHeight="1">
      <c r="A25" s="22">
        <v>43708</v>
      </c>
      <c r="B25" s="17"/>
      <c r="C25" s="17">
        <v>2</v>
      </c>
      <c r="D25" s="17">
        <v>2</v>
      </c>
      <c r="E25" s="50">
        <v>10.199999999999999</v>
      </c>
      <c r="F25" s="27">
        <v>4.3</v>
      </c>
      <c r="G25" s="17">
        <v>4</v>
      </c>
      <c r="H25" s="17">
        <v>19.3</v>
      </c>
      <c r="I25" s="17">
        <v>15.1</v>
      </c>
      <c r="J25" s="23">
        <v>0.19097222222222221</v>
      </c>
      <c r="K25" s="56">
        <v>8.27</v>
      </c>
    </row>
    <row r="26" spans="1:11" ht="25" customHeight="1">
      <c r="A26" s="22">
        <v>43715</v>
      </c>
      <c r="B26" s="17"/>
      <c r="C26" s="17">
        <v>4</v>
      </c>
      <c r="D26" s="50">
        <v>3</v>
      </c>
      <c r="E26" s="50">
        <v>11.5</v>
      </c>
      <c r="F26" s="27">
        <v>5.0999999999999996</v>
      </c>
      <c r="G26" s="17">
        <v>3</v>
      </c>
      <c r="H26" s="17">
        <v>17.600000000000001</v>
      </c>
      <c r="I26" s="17">
        <v>14.2</v>
      </c>
      <c r="J26" s="23"/>
      <c r="K26" s="56">
        <v>8.25</v>
      </c>
    </row>
    <row r="27" spans="1:11" ht="25" customHeight="1">
      <c r="A27" s="22">
        <v>43730</v>
      </c>
      <c r="B27" s="17"/>
      <c r="C27" s="17"/>
      <c r="D27" s="17"/>
      <c r="E27" s="17"/>
      <c r="F27" s="27"/>
      <c r="G27" s="17"/>
      <c r="H27" s="17"/>
      <c r="I27" s="17"/>
      <c r="J27" s="53">
        <v>0.16597222222222222</v>
      </c>
      <c r="K27" s="32"/>
    </row>
    <row r="28" spans="1:11" ht="25" customHeight="1">
      <c r="A28" s="22">
        <v>43731</v>
      </c>
      <c r="B28" s="17"/>
      <c r="C28" s="17"/>
      <c r="D28" s="17"/>
      <c r="E28" s="17"/>
      <c r="F28" s="27"/>
      <c r="G28" s="17"/>
      <c r="H28" s="17"/>
      <c r="I28" s="17"/>
      <c r="J28" s="23">
        <v>0.17083333333333331</v>
      </c>
      <c r="K28" s="32"/>
    </row>
    <row r="29" spans="1:11" ht="25" customHeight="1">
      <c r="A29" s="22">
        <v>43737</v>
      </c>
      <c r="B29" s="17"/>
      <c r="C29" s="17"/>
      <c r="D29" s="17"/>
      <c r="E29" s="17"/>
      <c r="F29" s="27"/>
      <c r="G29" s="17"/>
      <c r="H29" s="17"/>
      <c r="I29" s="17"/>
      <c r="J29" s="23">
        <v>0.18263888888888891</v>
      </c>
      <c r="K29" s="32"/>
    </row>
    <row r="30" spans="1:11" ht="25" customHeight="1">
      <c r="A30" s="22">
        <v>43764</v>
      </c>
      <c r="B30" s="17"/>
      <c r="C30" s="50">
        <v>7</v>
      </c>
      <c r="D30" s="50">
        <v>3</v>
      </c>
      <c r="E30" s="17"/>
      <c r="F30" s="27"/>
      <c r="G30" s="17">
        <v>3</v>
      </c>
      <c r="H30" s="17">
        <v>19.399999999999999</v>
      </c>
      <c r="I30" s="17">
        <v>16.399999999999999</v>
      </c>
      <c r="J30" s="23">
        <v>0.1763888888888889</v>
      </c>
      <c r="K30" s="32"/>
    </row>
    <row r="31" spans="1:11" ht="25" customHeight="1">
      <c r="A31" s="22">
        <v>43771</v>
      </c>
      <c r="B31" s="17"/>
      <c r="C31" s="50">
        <v>9</v>
      </c>
      <c r="D31" s="50">
        <v>3</v>
      </c>
      <c r="E31" s="50">
        <v>12.7</v>
      </c>
      <c r="F31" s="27" t="s">
        <v>54</v>
      </c>
      <c r="G31" s="17">
        <v>4</v>
      </c>
      <c r="H31" s="17">
        <v>18.7</v>
      </c>
      <c r="I31" s="17">
        <v>13.2</v>
      </c>
      <c r="J31" s="53">
        <v>0.16319444444444445</v>
      </c>
      <c r="K31" s="56">
        <v>8.18</v>
      </c>
    </row>
    <row r="32" spans="1:11" ht="25" customHeight="1">
      <c r="A32" s="22">
        <v>43779</v>
      </c>
      <c r="B32" s="17"/>
      <c r="C32" s="17"/>
      <c r="D32" s="17"/>
      <c r="E32" s="17"/>
      <c r="F32" s="27"/>
      <c r="G32" s="17"/>
      <c r="H32" s="17"/>
      <c r="I32" s="17"/>
      <c r="J32" s="23">
        <v>0.16944444444444443</v>
      </c>
      <c r="K32" s="32"/>
    </row>
    <row r="33" spans="1:11" ht="25" customHeight="1">
      <c r="A33" s="22">
        <v>43785</v>
      </c>
      <c r="B33" s="17"/>
      <c r="C33" s="17">
        <v>8</v>
      </c>
      <c r="D33" s="17"/>
      <c r="E33" s="17"/>
      <c r="F33" s="27"/>
      <c r="G33" s="17"/>
      <c r="H33" s="17"/>
      <c r="I33" s="17"/>
      <c r="J33" s="23"/>
      <c r="K33" s="56">
        <v>8.15</v>
      </c>
    </row>
    <row r="34" spans="1:11" ht="25" customHeight="1">
      <c r="A34" s="22">
        <v>43786</v>
      </c>
      <c r="B34" s="17"/>
      <c r="C34" s="17"/>
      <c r="D34" s="17"/>
      <c r="E34" s="17"/>
      <c r="F34" s="27"/>
      <c r="G34" s="17"/>
      <c r="H34" s="17"/>
      <c r="I34" s="17"/>
      <c r="J34" s="53">
        <v>0.16250000000000001</v>
      </c>
      <c r="K34" s="32"/>
    </row>
    <row r="35" spans="1:11" ht="25" customHeight="1">
      <c r="A35" s="22">
        <v>43806</v>
      </c>
      <c r="B35" s="17"/>
      <c r="C35" s="50">
        <v>10</v>
      </c>
      <c r="D35" s="17"/>
      <c r="E35" s="17"/>
      <c r="F35" s="27">
        <v>4.5</v>
      </c>
      <c r="G35" s="17">
        <v>7</v>
      </c>
      <c r="H35" s="17"/>
      <c r="I35" s="17"/>
      <c r="J35" s="23"/>
      <c r="K35" s="56">
        <v>8.0299999999999994</v>
      </c>
    </row>
    <row r="36" spans="1:11" ht="25" customHeight="1">
      <c r="A36" s="22">
        <v>43813</v>
      </c>
      <c r="B36" s="17"/>
      <c r="C36" s="17">
        <v>6</v>
      </c>
      <c r="D36" s="17"/>
      <c r="E36" s="17"/>
      <c r="F36" s="27"/>
      <c r="G36" s="17">
        <v>10</v>
      </c>
      <c r="H36" s="17"/>
      <c r="I36" s="17"/>
      <c r="J36" s="23">
        <v>0.16388888888888889</v>
      </c>
      <c r="K36" s="32">
        <v>8.32</v>
      </c>
    </row>
    <row r="37" spans="1:11" ht="25" customHeight="1">
      <c r="A37" s="22">
        <v>43855</v>
      </c>
      <c r="B37" s="17"/>
      <c r="C37" s="17">
        <v>4</v>
      </c>
      <c r="D37" s="50">
        <v>4</v>
      </c>
      <c r="E37" s="17">
        <v>9.4</v>
      </c>
      <c r="F37" s="27">
        <v>4.5</v>
      </c>
      <c r="G37" s="17">
        <v>10</v>
      </c>
      <c r="H37" s="17">
        <v>18.100000000000001</v>
      </c>
      <c r="I37" s="17">
        <v>14.3</v>
      </c>
      <c r="J37" s="23">
        <v>0.16319444444444445</v>
      </c>
      <c r="K37" s="32">
        <v>8.2100000000000009</v>
      </c>
    </row>
    <row r="38" spans="1:11" ht="25" customHeight="1">
      <c r="A38" s="22">
        <v>43862</v>
      </c>
      <c r="B38" s="17"/>
      <c r="C38" s="17">
        <v>8</v>
      </c>
      <c r="D38" s="17">
        <v>2</v>
      </c>
      <c r="E38" s="50">
        <v>11.4</v>
      </c>
      <c r="F38" s="27">
        <v>5.7</v>
      </c>
      <c r="G38" s="50">
        <v>18</v>
      </c>
      <c r="H38" s="50">
        <v>17.2</v>
      </c>
      <c r="I38" s="50">
        <v>12.3</v>
      </c>
      <c r="J38" s="23">
        <v>0.17430555555555557</v>
      </c>
      <c r="K38" s="32">
        <v>8.44</v>
      </c>
    </row>
    <row r="39" spans="1:11" ht="25" customHeight="1">
      <c r="A39" s="22">
        <v>43869</v>
      </c>
      <c r="B39" s="17"/>
      <c r="C39" s="17">
        <v>5</v>
      </c>
      <c r="D39" s="17">
        <v>2</v>
      </c>
      <c r="E39" s="17">
        <v>12</v>
      </c>
      <c r="F39" s="27">
        <v>4.5999999999999996</v>
      </c>
      <c r="G39" s="17">
        <v>9</v>
      </c>
      <c r="H39" s="17">
        <v>18</v>
      </c>
      <c r="I39" s="17">
        <v>13.1</v>
      </c>
      <c r="J39" s="53">
        <v>0.16250000000000001</v>
      </c>
      <c r="K39" s="32">
        <v>8.25</v>
      </c>
    </row>
    <row r="40" spans="1:11" ht="25" customHeight="1">
      <c r="A40" s="22">
        <v>43883</v>
      </c>
      <c r="B40" s="17"/>
      <c r="C40" s="17">
        <v>6</v>
      </c>
      <c r="D40" s="17">
        <v>2</v>
      </c>
      <c r="E40" s="50">
        <v>12.8</v>
      </c>
      <c r="F40" s="27">
        <v>5.8</v>
      </c>
      <c r="G40" s="17">
        <v>10</v>
      </c>
      <c r="H40" s="17">
        <v>19.100000000000001</v>
      </c>
      <c r="I40" s="17">
        <v>16.7</v>
      </c>
      <c r="J40" s="23">
        <v>0.16388888888888889</v>
      </c>
      <c r="K40" s="32">
        <v>8.3699999999999992</v>
      </c>
    </row>
    <row r="41" spans="1:11" ht="25" customHeight="1">
      <c r="A41" s="22">
        <v>44058</v>
      </c>
      <c r="B41" s="17"/>
      <c r="C41" s="17">
        <v>7</v>
      </c>
      <c r="D41" s="17"/>
      <c r="E41" s="17"/>
      <c r="F41" s="27"/>
      <c r="G41" s="17"/>
      <c r="H41" s="50">
        <v>17.2</v>
      </c>
      <c r="I41" s="17"/>
      <c r="J41" s="23"/>
      <c r="K41" s="32">
        <v>8.31</v>
      </c>
    </row>
    <row r="42" spans="1:11" ht="25" customHeight="1">
      <c r="A42" s="22">
        <v>44065</v>
      </c>
      <c r="B42" s="17"/>
      <c r="C42" s="50">
        <v>10</v>
      </c>
      <c r="D42" s="17">
        <v>3</v>
      </c>
      <c r="E42" s="17"/>
      <c r="F42" s="27"/>
      <c r="G42" s="17"/>
      <c r="H42" s="17">
        <v>20.5</v>
      </c>
      <c r="I42" s="17">
        <v>14.4</v>
      </c>
      <c r="J42" s="23"/>
      <c r="K42" s="32">
        <v>8.34</v>
      </c>
    </row>
    <row r="43" spans="1:11" ht="25" customHeight="1">
      <c r="A43" s="22">
        <v>44072</v>
      </c>
      <c r="B43" s="17"/>
      <c r="C43" s="17">
        <v>4</v>
      </c>
      <c r="D43" s="17">
        <v>3</v>
      </c>
      <c r="E43" s="17"/>
      <c r="F43" s="27"/>
      <c r="G43" s="17"/>
      <c r="H43" s="50">
        <v>16</v>
      </c>
      <c r="I43" s="17"/>
      <c r="J43" s="23"/>
      <c r="K43" s="56">
        <v>7.97</v>
      </c>
    </row>
    <row r="44" spans="1:11" ht="25" customHeight="1">
      <c r="A44" s="22">
        <v>44079</v>
      </c>
      <c r="B44" s="17"/>
      <c r="C44" s="17">
        <v>5</v>
      </c>
      <c r="D44" s="17"/>
      <c r="E44" s="17"/>
      <c r="F44" s="27">
        <v>5</v>
      </c>
      <c r="G44" s="17"/>
      <c r="H44" s="17">
        <v>16.8</v>
      </c>
      <c r="I44" s="17"/>
      <c r="J44" s="23"/>
      <c r="K44" s="56">
        <v>7.65</v>
      </c>
    </row>
    <row r="45" spans="1:11" ht="25" customHeight="1">
      <c r="A45" s="22">
        <v>44107</v>
      </c>
      <c r="B45" s="26"/>
      <c r="C45" s="65">
        <v>11</v>
      </c>
      <c r="D45" s="26"/>
      <c r="E45" s="65">
        <v>13.5</v>
      </c>
      <c r="F45" s="26"/>
      <c r="G45" s="26"/>
      <c r="H45" s="65">
        <v>13.4</v>
      </c>
      <c r="I45" s="26"/>
      <c r="J45" s="52">
        <v>0.15069444444444444</v>
      </c>
      <c r="K45" s="54">
        <v>7.53</v>
      </c>
    </row>
    <row r="46" spans="1:11" ht="25" customHeight="1">
      <c r="A46" s="22">
        <v>44108</v>
      </c>
      <c r="B46" s="26"/>
      <c r="C46" s="66"/>
      <c r="D46" s="66"/>
      <c r="E46" s="66"/>
      <c r="F46" s="26"/>
      <c r="G46" s="26"/>
      <c r="H46" s="66"/>
      <c r="I46" s="26"/>
      <c r="J46" s="16">
        <v>0.15208333333333332</v>
      </c>
      <c r="K46" s="67"/>
    </row>
    <row r="47" spans="1:11" ht="25" customHeight="1">
      <c r="A47" s="22">
        <v>44122</v>
      </c>
      <c r="B47" s="61"/>
      <c r="C47" s="61"/>
      <c r="D47" s="61"/>
      <c r="E47" s="61"/>
      <c r="F47" s="62"/>
      <c r="G47" s="61"/>
      <c r="H47" s="61"/>
      <c r="I47" s="61"/>
      <c r="J47" s="69">
        <v>0.1451388888888889</v>
      </c>
      <c r="K47" s="64"/>
    </row>
    <row r="48" spans="1:11" ht="25" customHeight="1">
      <c r="A48" s="21">
        <v>44128</v>
      </c>
      <c r="B48" s="15"/>
      <c r="C48" s="15">
        <v>6</v>
      </c>
      <c r="D48" s="15"/>
      <c r="E48" s="51">
        <v>13.5</v>
      </c>
      <c r="F48" s="26">
        <v>3.7</v>
      </c>
      <c r="G48" s="15">
        <v>4</v>
      </c>
      <c r="H48" s="15">
        <v>15.5</v>
      </c>
      <c r="I48" s="51">
        <v>12</v>
      </c>
      <c r="J48" s="52">
        <v>0.1451388888888889</v>
      </c>
      <c r="K48" s="54">
        <v>7.47</v>
      </c>
    </row>
    <row r="49" spans="1:11" ht="25" customHeight="1">
      <c r="A49" s="21">
        <v>44129</v>
      </c>
      <c r="B49" s="26"/>
      <c r="C49" s="26"/>
      <c r="D49" s="26"/>
      <c r="E49" s="26"/>
      <c r="F49" s="26"/>
      <c r="G49" s="26"/>
      <c r="H49" s="26"/>
      <c r="I49" s="26"/>
      <c r="J49" s="16">
        <v>0.14861111111111111</v>
      </c>
      <c r="K49" s="25"/>
    </row>
    <row r="50" spans="1:11" ht="25" customHeight="1">
      <c r="A50" s="21">
        <v>44142</v>
      </c>
      <c r="B50" s="26"/>
      <c r="C50" s="65">
        <v>11</v>
      </c>
      <c r="D50" s="26">
        <v>3</v>
      </c>
      <c r="E50" s="65">
        <v>15.5</v>
      </c>
      <c r="F50" s="26">
        <v>5.2</v>
      </c>
      <c r="G50" s="65">
        <v>26</v>
      </c>
      <c r="H50" s="26">
        <v>15.5</v>
      </c>
      <c r="I50" s="65">
        <v>11.9</v>
      </c>
      <c r="J50" s="16">
        <v>0.15208333333333332</v>
      </c>
      <c r="K50" s="25">
        <v>7.53</v>
      </c>
    </row>
    <row r="51" spans="1:11" ht="25" customHeight="1">
      <c r="A51" s="21">
        <v>44143</v>
      </c>
      <c r="B51" s="26"/>
      <c r="C51" s="26"/>
      <c r="D51" s="26"/>
      <c r="E51" s="26"/>
      <c r="F51" s="26"/>
      <c r="G51" s="26"/>
      <c r="H51" s="26"/>
      <c r="I51" s="26"/>
      <c r="J51" s="16">
        <v>0.15069444444444444</v>
      </c>
      <c r="K51" s="25"/>
    </row>
    <row r="52" spans="1:11" ht="25" customHeight="1">
      <c r="A52" s="21">
        <v>44149</v>
      </c>
      <c r="B52" s="70"/>
      <c r="C52" s="70"/>
      <c r="D52" s="70"/>
      <c r="E52" s="70"/>
      <c r="F52" s="26"/>
      <c r="G52" s="70"/>
      <c r="H52" s="70"/>
      <c r="I52" s="70"/>
      <c r="J52" s="16">
        <v>0.14861111111111111</v>
      </c>
      <c r="K52" s="25"/>
    </row>
    <row r="53" spans="1:11" ht="25" customHeight="1">
      <c r="A53" s="21">
        <v>44156</v>
      </c>
      <c r="B53" s="15"/>
      <c r="C53" s="51">
        <v>12</v>
      </c>
      <c r="D53" s="15"/>
      <c r="E53" s="15">
        <v>12.4</v>
      </c>
      <c r="F53" s="26">
        <v>5</v>
      </c>
      <c r="G53" s="15">
        <v>6</v>
      </c>
      <c r="H53" s="15">
        <v>16.3</v>
      </c>
      <c r="I53" s="51">
        <v>11.7</v>
      </c>
      <c r="J53" s="16">
        <v>0.14861111111111111</v>
      </c>
      <c r="K53" s="25">
        <v>7.59</v>
      </c>
    </row>
    <row r="54" spans="1:11" ht="25" customHeight="1">
      <c r="A54" s="21">
        <v>44164</v>
      </c>
      <c r="B54" s="15"/>
      <c r="C54" s="15"/>
      <c r="D54" s="15"/>
      <c r="E54" s="15"/>
      <c r="F54" s="26"/>
      <c r="G54" s="15"/>
      <c r="H54" s="15"/>
      <c r="I54" s="15"/>
      <c r="J54" s="16">
        <v>0.15694444444444444</v>
      </c>
      <c r="K54" s="25"/>
    </row>
    <row r="55" spans="1:11" ht="25" customHeight="1">
      <c r="A55" s="71">
        <v>44170</v>
      </c>
      <c r="B55" s="72"/>
      <c r="C55" s="72"/>
      <c r="D55" s="72"/>
      <c r="E55" s="72"/>
      <c r="F55" s="73"/>
      <c r="G55" s="72"/>
      <c r="H55" s="72"/>
      <c r="I55" s="72"/>
      <c r="J55" s="74">
        <v>0.15</v>
      </c>
      <c r="K55" s="75">
        <v>7.6</v>
      </c>
    </row>
    <row r="56" spans="1:11" ht="25" customHeight="1">
      <c r="A56" s="71">
        <v>44171</v>
      </c>
      <c r="B56" s="72"/>
      <c r="C56" s="72"/>
      <c r="D56" s="72"/>
      <c r="E56" s="72"/>
      <c r="F56" s="73"/>
      <c r="G56" s="72"/>
      <c r="H56" s="72"/>
      <c r="I56" s="72"/>
      <c r="J56" s="74">
        <v>0.15208333333333332</v>
      </c>
      <c r="K56" s="75"/>
    </row>
    <row r="57" spans="1:11" ht="25" customHeight="1">
      <c r="A57" s="71">
        <v>44184</v>
      </c>
      <c r="B57" s="72"/>
      <c r="C57" s="76">
        <v>18</v>
      </c>
      <c r="D57" s="72">
        <v>3</v>
      </c>
      <c r="E57" s="72">
        <v>11.4</v>
      </c>
      <c r="F57" s="77">
        <v>6.3</v>
      </c>
      <c r="G57" s="72">
        <v>4</v>
      </c>
      <c r="H57" s="76">
        <v>13.1</v>
      </c>
      <c r="I57" s="76">
        <v>10.7</v>
      </c>
      <c r="J57" s="74">
        <v>0.14652777777777778</v>
      </c>
      <c r="K57" s="75">
        <v>7.47</v>
      </c>
    </row>
    <row r="58" spans="1:11" ht="25" customHeight="1">
      <c r="A58" s="71">
        <v>44185</v>
      </c>
      <c r="B58" s="72"/>
      <c r="C58" s="72"/>
      <c r="D58" s="72"/>
      <c r="E58" s="72"/>
      <c r="F58" s="73"/>
      <c r="G58" s="72"/>
      <c r="H58" s="72"/>
      <c r="I58" s="72"/>
      <c r="J58" s="74">
        <v>0.14652777777777778</v>
      </c>
      <c r="K58" s="75"/>
    </row>
    <row r="59" spans="1:11" ht="25" customHeight="1">
      <c r="A59" s="71">
        <v>44296</v>
      </c>
      <c r="B59" s="72"/>
      <c r="C59" s="72">
        <v>7</v>
      </c>
      <c r="D59" s="72"/>
      <c r="E59" s="72"/>
      <c r="F59" s="73">
        <v>6.2</v>
      </c>
      <c r="G59" s="72"/>
      <c r="H59" s="72"/>
      <c r="I59" s="72"/>
      <c r="J59" s="74">
        <v>0.14652777777777778</v>
      </c>
      <c r="K59" s="75">
        <v>7.47</v>
      </c>
    </row>
    <row r="60" spans="1:11" ht="25" customHeight="1">
      <c r="A60" s="68">
        <v>44310</v>
      </c>
      <c r="B60" s="61"/>
      <c r="C60" s="61">
        <v>13</v>
      </c>
      <c r="D60" s="61"/>
      <c r="E60" s="80">
        <v>18.3</v>
      </c>
      <c r="F60" s="62">
        <v>5.8</v>
      </c>
      <c r="G60" s="61">
        <v>6</v>
      </c>
      <c r="H60" s="61">
        <v>17</v>
      </c>
      <c r="I60" s="80">
        <v>10.1</v>
      </c>
      <c r="J60" s="63">
        <v>0.14861111111111111</v>
      </c>
      <c r="K60" s="79">
        <v>7.38</v>
      </c>
    </row>
    <row r="61" spans="1:11" ht="25" customHeight="1">
      <c r="A61" s="21">
        <v>44317</v>
      </c>
      <c r="B61" s="15"/>
      <c r="C61" s="15">
        <v>10</v>
      </c>
      <c r="D61" s="15"/>
      <c r="E61" s="15">
        <v>15.5</v>
      </c>
      <c r="F61" s="26">
        <v>6.1</v>
      </c>
      <c r="G61" s="15">
        <v>6</v>
      </c>
      <c r="H61" s="15">
        <v>18.8</v>
      </c>
      <c r="I61" s="15">
        <v>16</v>
      </c>
      <c r="J61" s="52">
        <v>0.14305555555555557</v>
      </c>
      <c r="K61" s="54">
        <v>7.24</v>
      </c>
    </row>
    <row r="62" spans="1:11" ht="25" customHeight="1">
      <c r="A62" s="68">
        <v>44318</v>
      </c>
      <c r="B62" s="61"/>
      <c r="C62" s="61"/>
      <c r="D62" s="61"/>
      <c r="E62" s="61"/>
      <c r="F62" s="62"/>
      <c r="G62" s="61"/>
      <c r="H62" s="61"/>
      <c r="I62" s="61"/>
      <c r="J62" s="63">
        <v>0.14444444444444446</v>
      </c>
      <c r="K62" s="64"/>
    </row>
    <row r="63" spans="1:11" ht="25" customHeight="1">
      <c r="A63" s="21">
        <v>44321</v>
      </c>
      <c r="B63" s="15"/>
      <c r="C63" s="15"/>
      <c r="D63" s="15"/>
      <c r="E63" s="15"/>
      <c r="F63" s="26"/>
      <c r="G63" s="15"/>
      <c r="H63" s="15"/>
      <c r="I63" s="15"/>
      <c r="J63" s="16">
        <v>0.14652777777777778</v>
      </c>
      <c r="K63" s="25"/>
    </row>
    <row r="64" spans="1:11" ht="25" customHeight="1">
      <c r="A64" s="68">
        <v>44324</v>
      </c>
      <c r="B64" s="61"/>
      <c r="C64" s="80">
        <v>24</v>
      </c>
      <c r="D64" s="61"/>
      <c r="E64" s="80">
        <v>18.600000000000001</v>
      </c>
      <c r="F64" s="81">
        <v>7.4</v>
      </c>
      <c r="G64" s="80">
        <v>23</v>
      </c>
      <c r="H64" s="61">
        <v>16.399999999999999</v>
      </c>
      <c r="I64" s="61">
        <v>11.5</v>
      </c>
      <c r="J64" s="63">
        <v>0.14652777777777778</v>
      </c>
      <c r="K64" s="64">
        <v>7.5</v>
      </c>
    </row>
    <row r="65" spans="1:11" ht="25" customHeight="1">
      <c r="A65" s="21">
        <v>44331</v>
      </c>
      <c r="B65" s="15"/>
      <c r="C65" s="51">
        <v>26</v>
      </c>
      <c r="D65" s="15"/>
      <c r="E65" s="15">
        <v>16.100000000000001</v>
      </c>
      <c r="F65" s="26">
        <v>6.9</v>
      </c>
      <c r="G65" s="15">
        <v>7</v>
      </c>
      <c r="H65" s="15">
        <v>18.3</v>
      </c>
      <c r="I65" s="15">
        <v>10.7</v>
      </c>
      <c r="J65" s="16">
        <v>0.1451388888888889</v>
      </c>
      <c r="K65" s="25">
        <v>7.4</v>
      </c>
    </row>
    <row r="66" spans="1:11" ht="25" customHeight="1">
      <c r="A66" s="71">
        <v>44352</v>
      </c>
      <c r="B66" s="72"/>
      <c r="C66" s="72">
        <v>19</v>
      </c>
      <c r="D66" s="72"/>
      <c r="E66" s="72">
        <v>16</v>
      </c>
      <c r="F66" s="73">
        <v>6</v>
      </c>
      <c r="G66" s="72">
        <v>7</v>
      </c>
      <c r="H66" s="72">
        <v>15.6</v>
      </c>
      <c r="I66" s="72">
        <v>11.2</v>
      </c>
      <c r="J66" s="74">
        <v>0.14444444444444446</v>
      </c>
      <c r="K66" s="75">
        <v>7.66</v>
      </c>
    </row>
    <row r="67" spans="1:11" ht="25" customHeight="1">
      <c r="A67" s="71">
        <v>44359</v>
      </c>
      <c r="B67" s="72"/>
      <c r="C67" s="76">
        <v>28</v>
      </c>
      <c r="D67" s="72"/>
      <c r="E67" s="72">
        <v>18.2</v>
      </c>
      <c r="F67" s="73">
        <v>5.5</v>
      </c>
      <c r="G67" s="72">
        <v>7</v>
      </c>
      <c r="H67" s="72">
        <v>14.7</v>
      </c>
      <c r="I67" s="72"/>
      <c r="J67" s="74">
        <v>0.14583333333333334</v>
      </c>
      <c r="K67" s="75">
        <v>7.72</v>
      </c>
    </row>
    <row r="68" spans="1:11" ht="25" customHeight="1">
      <c r="A68" s="71">
        <v>44360</v>
      </c>
      <c r="B68" s="72"/>
      <c r="C68" s="72"/>
      <c r="D68" s="72"/>
      <c r="E68" s="72"/>
      <c r="F68" s="73"/>
      <c r="G68" s="72"/>
      <c r="H68" s="72"/>
      <c r="I68" s="72"/>
      <c r="J68" s="74">
        <v>0.14583333333333334</v>
      </c>
      <c r="K68" s="75"/>
    </row>
    <row r="69" spans="1:11" ht="25" customHeight="1">
      <c r="A69" s="71">
        <v>44394</v>
      </c>
      <c r="B69" s="72"/>
      <c r="C69" s="72">
        <v>14</v>
      </c>
      <c r="D69" s="72"/>
      <c r="E69" s="72">
        <v>15.5</v>
      </c>
      <c r="F69" s="73">
        <v>5.4</v>
      </c>
      <c r="G69" s="72">
        <v>18</v>
      </c>
      <c r="H69" s="72">
        <v>18.8</v>
      </c>
      <c r="I69" s="72"/>
      <c r="J69" s="74">
        <v>0.14791666666666667</v>
      </c>
      <c r="K69" s="75"/>
    </row>
    <row r="70" spans="1:11" ht="25" customHeight="1">
      <c r="A70" s="71">
        <v>44401</v>
      </c>
      <c r="B70" s="72"/>
      <c r="C70" s="72">
        <v>18</v>
      </c>
      <c r="D70" s="72"/>
      <c r="E70" s="72">
        <v>17.7</v>
      </c>
      <c r="F70" s="73">
        <v>4.9000000000000004</v>
      </c>
      <c r="G70" s="72">
        <v>5</v>
      </c>
      <c r="H70" s="72">
        <v>15.1</v>
      </c>
      <c r="I70" s="72"/>
      <c r="J70" s="74">
        <v>0.15208333333333332</v>
      </c>
      <c r="K70" s="75"/>
    </row>
    <row r="71" spans="1:11" ht="25" customHeight="1">
      <c r="A71" s="71">
        <v>44408</v>
      </c>
      <c r="B71" s="72"/>
      <c r="C71" s="72">
        <v>18</v>
      </c>
      <c r="D71" s="72"/>
      <c r="E71" s="72">
        <v>17.899999999999999</v>
      </c>
      <c r="F71" s="73">
        <v>5.6</v>
      </c>
      <c r="G71" s="72">
        <v>6</v>
      </c>
      <c r="H71" s="72">
        <v>15</v>
      </c>
      <c r="I71" s="72"/>
      <c r="J71" s="74">
        <v>0.15069444444444444</v>
      </c>
      <c r="K71" s="75"/>
    </row>
    <row r="72" spans="1:11" ht="25" customHeight="1">
      <c r="A72" s="71">
        <v>44478</v>
      </c>
      <c r="B72" s="72"/>
      <c r="C72" s="76">
        <v>29</v>
      </c>
      <c r="D72" s="72"/>
      <c r="E72" s="76">
        <v>22.6</v>
      </c>
      <c r="F72" s="73">
        <v>7</v>
      </c>
      <c r="G72" s="72">
        <v>4</v>
      </c>
      <c r="H72" s="72">
        <v>13.9</v>
      </c>
      <c r="I72" s="72">
        <v>10.8</v>
      </c>
      <c r="J72" s="74">
        <v>0.14583333333333334</v>
      </c>
      <c r="K72" s="75">
        <v>8.94</v>
      </c>
    </row>
    <row r="73" spans="1:11" ht="25" customHeight="1">
      <c r="A73" s="71">
        <v>44493</v>
      </c>
      <c r="B73" s="72"/>
      <c r="C73" s="72"/>
      <c r="D73" s="72"/>
      <c r="E73" s="72"/>
      <c r="F73" s="73"/>
      <c r="G73" s="72"/>
      <c r="H73" s="72"/>
      <c r="I73" s="72"/>
      <c r="J73" s="82">
        <v>0.1423611111111111</v>
      </c>
      <c r="K73" s="75"/>
    </row>
    <row r="74" spans="1:11" ht="25" customHeight="1">
      <c r="A74" s="71">
        <v>44499</v>
      </c>
      <c r="B74" s="72"/>
      <c r="C74" s="76">
        <v>31</v>
      </c>
      <c r="D74" s="72"/>
      <c r="E74" s="72">
        <v>19.5</v>
      </c>
      <c r="F74" s="73">
        <v>6.4</v>
      </c>
      <c r="G74" s="76">
        <v>28</v>
      </c>
      <c r="H74" s="72">
        <v>14.4</v>
      </c>
      <c r="I74" s="72">
        <v>10.4</v>
      </c>
      <c r="J74" s="82">
        <v>0.1388888888888889</v>
      </c>
      <c r="K74" s="83">
        <v>7.15</v>
      </c>
    </row>
    <row r="75" spans="1:11" ht="25" customHeight="1">
      <c r="A75" s="21">
        <v>44500</v>
      </c>
      <c r="B75" s="15"/>
      <c r="C75" s="15"/>
      <c r="D75" s="15"/>
      <c r="E75" s="15"/>
      <c r="F75" s="26"/>
      <c r="G75" s="15"/>
      <c r="H75" s="15"/>
      <c r="I75" s="15"/>
      <c r="J75" s="16">
        <v>0.14722222222222223</v>
      </c>
      <c r="K75" s="25"/>
    </row>
    <row r="76" spans="1:11" ht="25" customHeight="1">
      <c r="A76" s="68">
        <v>44506</v>
      </c>
      <c r="B76" s="61"/>
      <c r="C76" s="80">
        <v>31</v>
      </c>
      <c r="D76" s="61"/>
      <c r="E76" s="61">
        <v>16.100000000000001</v>
      </c>
      <c r="F76" s="62">
        <v>5.6</v>
      </c>
      <c r="G76" s="61">
        <v>26</v>
      </c>
      <c r="H76" s="61">
        <v>19.7</v>
      </c>
      <c r="I76" s="61">
        <v>12.3</v>
      </c>
      <c r="J76" s="63">
        <v>0.14305555555555557</v>
      </c>
      <c r="K76" s="64">
        <v>7.12</v>
      </c>
    </row>
    <row r="77" spans="1:11" ht="25" customHeight="1">
      <c r="A77" s="21">
        <v>44520</v>
      </c>
      <c r="B77" s="15"/>
      <c r="C77" s="51">
        <v>32</v>
      </c>
      <c r="D77" s="15"/>
      <c r="E77" s="15"/>
      <c r="F77" s="26">
        <v>6.4</v>
      </c>
      <c r="G77" s="15"/>
      <c r="H77" s="15"/>
      <c r="I77" s="15"/>
      <c r="J77" s="16">
        <v>0.1423611111111111</v>
      </c>
      <c r="K77" s="25">
        <v>7.25</v>
      </c>
    </row>
    <row r="78" spans="1:11" ht="25" customHeight="1">
      <c r="A78" s="68">
        <v>44527</v>
      </c>
      <c r="B78" s="61"/>
      <c r="C78" s="61"/>
      <c r="D78" s="61"/>
      <c r="E78" s="61"/>
      <c r="F78" s="62"/>
      <c r="G78" s="61"/>
      <c r="H78" s="61"/>
      <c r="I78" s="61"/>
      <c r="J78" s="63">
        <v>0.1451388888888889</v>
      </c>
      <c r="K78" s="64"/>
    </row>
    <row r="79" spans="1:11" ht="25" customHeight="1">
      <c r="A79" s="21">
        <v>44527</v>
      </c>
      <c r="B79" s="15"/>
      <c r="C79" s="15">
        <v>4</v>
      </c>
      <c r="D79" s="15"/>
      <c r="E79" s="15">
        <v>16.2</v>
      </c>
      <c r="F79" s="65">
        <v>7.6</v>
      </c>
      <c r="G79" s="51">
        <v>32</v>
      </c>
      <c r="H79" s="15">
        <v>15.8</v>
      </c>
      <c r="I79" s="51">
        <v>9.6999999999999993</v>
      </c>
      <c r="J79" s="16">
        <v>0.14305555555555557</v>
      </c>
      <c r="K79" s="25">
        <v>7.37</v>
      </c>
    </row>
    <row r="80" spans="1:11" ht="25" customHeight="1">
      <c r="A80" s="71">
        <v>44534</v>
      </c>
      <c r="B80" s="72"/>
      <c r="C80" s="72">
        <v>23</v>
      </c>
      <c r="D80" s="72"/>
      <c r="E80" s="72">
        <v>19.8</v>
      </c>
      <c r="F80" s="73">
        <v>6.2</v>
      </c>
      <c r="G80" s="72" t="s">
        <v>70</v>
      </c>
      <c r="H80" s="72">
        <v>14.9</v>
      </c>
      <c r="I80" s="72">
        <v>10.5</v>
      </c>
      <c r="J80" s="74">
        <v>0.1451388888888889</v>
      </c>
      <c r="K80" s="75">
        <v>7.25</v>
      </c>
    </row>
    <row r="81" spans="1:11" ht="25" customHeight="1">
      <c r="A81" s="21">
        <v>44535</v>
      </c>
      <c r="B81" s="15"/>
      <c r="C81" s="15"/>
      <c r="D81" s="15"/>
      <c r="E81" s="15"/>
      <c r="F81" s="26"/>
      <c r="G81" s="15"/>
      <c r="H81" s="15"/>
      <c r="I81" s="15"/>
      <c r="J81" s="16">
        <v>0.15763888888888888</v>
      </c>
      <c r="K81" s="25"/>
    </row>
    <row r="82" spans="1:11" ht="25" customHeight="1">
      <c r="A82" s="21">
        <v>44541</v>
      </c>
      <c r="B82" s="15"/>
      <c r="C82" s="15">
        <v>34</v>
      </c>
      <c r="D82" s="15"/>
      <c r="E82" s="15">
        <v>17.8</v>
      </c>
      <c r="F82" s="26">
        <v>6.6</v>
      </c>
      <c r="G82" s="15" t="s">
        <v>71</v>
      </c>
      <c r="H82" s="15">
        <v>16.399999999999999</v>
      </c>
      <c r="I82" s="15">
        <v>10.5</v>
      </c>
      <c r="J82" s="16">
        <v>0.14097222222222222</v>
      </c>
      <c r="K82" s="25">
        <v>7.78</v>
      </c>
    </row>
    <row r="83" spans="1:11" ht="25" customHeight="1">
      <c r="A83" s="68">
        <v>44548</v>
      </c>
      <c r="B83" s="61"/>
      <c r="C83" s="61">
        <v>25</v>
      </c>
      <c r="D83" s="61"/>
      <c r="E83" s="61">
        <v>20.8</v>
      </c>
      <c r="F83" s="81">
        <v>7.9</v>
      </c>
      <c r="G83" s="61">
        <v>20</v>
      </c>
      <c r="H83" s="61">
        <v>16.5</v>
      </c>
      <c r="I83" s="61">
        <v>10.5</v>
      </c>
      <c r="J83" s="63">
        <v>0.14722222222222223</v>
      </c>
      <c r="K83" s="64">
        <v>7.31</v>
      </c>
    </row>
    <row r="84" spans="1:11" ht="25" customHeight="1">
      <c r="A84" s="21">
        <v>44555</v>
      </c>
      <c r="B84" s="15"/>
      <c r="C84" s="15">
        <v>18</v>
      </c>
      <c r="D84" s="15">
        <v>3</v>
      </c>
      <c r="E84" s="15">
        <v>22</v>
      </c>
      <c r="F84" s="26">
        <v>7.3</v>
      </c>
      <c r="G84" s="15">
        <v>9</v>
      </c>
      <c r="H84" s="15">
        <v>15</v>
      </c>
      <c r="I84" s="15">
        <v>10</v>
      </c>
      <c r="J84" s="16">
        <v>0.14930555555555555</v>
      </c>
      <c r="K84" s="25">
        <v>7.31</v>
      </c>
    </row>
    <row r="85" spans="1:11" ht="25" customHeight="1">
      <c r="A85" s="68">
        <v>44569</v>
      </c>
      <c r="B85" s="61"/>
      <c r="C85" s="61"/>
      <c r="D85" s="61"/>
      <c r="E85" s="61"/>
      <c r="F85" s="62"/>
      <c r="G85" s="61"/>
      <c r="H85" s="61"/>
      <c r="I85" s="61"/>
      <c r="J85" s="63">
        <v>0.15347222222222223</v>
      </c>
      <c r="K85" s="64"/>
    </row>
    <row r="86" spans="1:11" ht="25" customHeight="1">
      <c r="A86" s="21">
        <v>44576</v>
      </c>
      <c r="B86" s="70"/>
      <c r="C86" s="26">
        <v>28</v>
      </c>
      <c r="D86" s="65">
        <v>4</v>
      </c>
      <c r="E86" s="26">
        <v>19.2</v>
      </c>
      <c r="F86" s="26">
        <v>7.6</v>
      </c>
      <c r="G86" s="26">
        <v>2</v>
      </c>
      <c r="H86" s="26">
        <v>19</v>
      </c>
      <c r="I86" s="26">
        <v>13.2</v>
      </c>
      <c r="J86" s="89">
        <v>0.14583333333333334</v>
      </c>
      <c r="K86" s="25">
        <v>7.25</v>
      </c>
    </row>
    <row r="87" spans="1:11" ht="25" customHeight="1">
      <c r="A87" s="21">
        <v>44577</v>
      </c>
      <c r="B87" s="26"/>
      <c r="C87" s="26"/>
      <c r="D87" s="26"/>
      <c r="E87" s="26"/>
      <c r="F87" s="26"/>
      <c r="G87" s="26"/>
      <c r="H87" s="26"/>
      <c r="I87" s="26"/>
      <c r="J87" s="16">
        <v>0.14930555555555555</v>
      </c>
      <c r="K87" s="25"/>
    </row>
    <row r="88" spans="1:11" ht="25" customHeight="1">
      <c r="A88" s="21">
        <v>44584</v>
      </c>
      <c r="B88" s="70"/>
      <c r="C88" s="70"/>
      <c r="D88" s="70"/>
      <c r="E88" s="70"/>
      <c r="F88" s="26"/>
      <c r="G88" s="70"/>
      <c r="H88" s="70"/>
      <c r="I88" s="70"/>
      <c r="J88" s="52">
        <v>0.13749999999999998</v>
      </c>
      <c r="K88" s="25"/>
    </row>
    <row r="89" spans="1:11" ht="25" customHeight="1">
      <c r="A89" s="21">
        <v>44660</v>
      </c>
      <c r="B89" s="70"/>
      <c r="C89" s="70">
        <v>28</v>
      </c>
      <c r="D89" s="70"/>
      <c r="E89" s="70">
        <v>18.2</v>
      </c>
      <c r="F89" s="26">
        <v>6.9</v>
      </c>
      <c r="G89" s="70">
        <v>21</v>
      </c>
      <c r="H89" s="70">
        <v>14.8</v>
      </c>
      <c r="I89" s="70"/>
      <c r="J89" s="16">
        <v>0.14305555555555557</v>
      </c>
      <c r="K89" s="25">
        <v>7.2</v>
      </c>
    </row>
    <row r="90" spans="1:11" ht="25" customHeight="1">
      <c r="A90" s="21">
        <v>44674</v>
      </c>
      <c r="B90" s="70"/>
      <c r="C90" s="70">
        <v>22</v>
      </c>
      <c r="D90" s="70"/>
      <c r="E90" s="70">
        <v>19.7</v>
      </c>
      <c r="F90" s="65">
        <v>8.3000000000000007</v>
      </c>
      <c r="G90" s="70">
        <v>4</v>
      </c>
      <c r="H90" s="70"/>
      <c r="I90" s="70"/>
      <c r="J90" s="16">
        <v>0.14166666666666666</v>
      </c>
      <c r="K90" s="25"/>
    </row>
    <row r="91" spans="1:11" ht="25" customHeight="1">
      <c r="A91" s="68">
        <v>44681</v>
      </c>
      <c r="B91" s="90"/>
      <c r="C91" s="90"/>
      <c r="D91" s="90"/>
      <c r="E91" s="90"/>
      <c r="F91" s="62"/>
      <c r="G91" s="90"/>
      <c r="H91" s="90"/>
      <c r="I91" s="90"/>
      <c r="J91" s="63">
        <v>0.14375000000000002</v>
      </c>
      <c r="K91" s="64"/>
    </row>
    <row r="92" spans="1:11" ht="25" customHeight="1">
      <c r="A92" s="21">
        <v>44723</v>
      </c>
      <c r="B92" s="70"/>
      <c r="C92" s="70"/>
      <c r="D92" s="70"/>
      <c r="E92" s="70">
        <v>23</v>
      </c>
      <c r="F92" s="26">
        <v>7</v>
      </c>
      <c r="G92" s="70"/>
      <c r="H92" s="70"/>
      <c r="I92" s="70"/>
      <c r="J92" s="16">
        <v>0.1423611111111111</v>
      </c>
      <c r="K92" s="25">
        <v>7.41</v>
      </c>
    </row>
    <row r="93" spans="1:11" ht="25" customHeight="1">
      <c r="A93" s="21">
        <v>44737</v>
      </c>
      <c r="B93" s="70"/>
      <c r="C93" s="70">
        <v>22</v>
      </c>
      <c r="D93" s="70"/>
      <c r="E93" s="70">
        <v>22.8</v>
      </c>
      <c r="F93" s="65">
        <v>8.3000000000000007</v>
      </c>
      <c r="G93" s="70" t="s">
        <v>72</v>
      </c>
      <c r="H93" s="70">
        <v>14.4</v>
      </c>
      <c r="I93" s="91">
        <v>9.4</v>
      </c>
      <c r="J93" s="16">
        <v>0.1388888888888889</v>
      </c>
      <c r="K93" s="25">
        <v>7.21</v>
      </c>
    </row>
    <row r="94" spans="1:11" ht="25" customHeight="1">
      <c r="A94" s="21">
        <v>44772</v>
      </c>
      <c r="B94" s="70"/>
      <c r="C94" s="70">
        <v>22</v>
      </c>
      <c r="D94" s="70"/>
      <c r="E94" s="70">
        <v>21</v>
      </c>
      <c r="F94" s="26">
        <v>7.5</v>
      </c>
      <c r="G94" s="70">
        <v>6</v>
      </c>
      <c r="H94" s="70">
        <v>14.4</v>
      </c>
      <c r="I94" s="70">
        <v>10.199999999999999</v>
      </c>
      <c r="J94" s="16">
        <v>0.14305555555555557</v>
      </c>
      <c r="K94" s="25">
        <v>7.28</v>
      </c>
    </row>
    <row r="95" spans="1:11" ht="25" customHeight="1">
      <c r="A95" s="21">
        <v>44797</v>
      </c>
      <c r="B95" s="70"/>
      <c r="C95" s="70"/>
      <c r="D95" s="70"/>
      <c r="E95" s="70">
        <v>22.9</v>
      </c>
      <c r="F95" s="26">
        <v>8.1999999999999993</v>
      </c>
      <c r="G95" s="70"/>
      <c r="H95" s="70"/>
      <c r="I95" s="70"/>
      <c r="J95" s="16">
        <v>0.14652777777777778</v>
      </c>
      <c r="K95" s="25">
        <v>7.65</v>
      </c>
    </row>
    <row r="96" spans="1:11" ht="25" customHeight="1">
      <c r="A96" s="21">
        <v>44821</v>
      </c>
      <c r="B96" s="70"/>
      <c r="C96" s="70"/>
      <c r="D96" s="70"/>
      <c r="E96" s="70"/>
      <c r="F96" s="26"/>
      <c r="G96" s="70"/>
      <c r="H96" s="70"/>
      <c r="I96" s="70"/>
      <c r="J96" s="16">
        <v>0.14097222222222222</v>
      </c>
      <c r="K96" s="25"/>
    </row>
    <row r="97" spans="1:11" ht="25" customHeight="1">
      <c r="A97" s="68">
        <v>44842</v>
      </c>
      <c r="B97" s="90"/>
      <c r="C97" s="90"/>
      <c r="D97" s="90"/>
      <c r="E97" s="90"/>
      <c r="F97" s="62"/>
      <c r="G97" s="90"/>
      <c r="H97" s="90"/>
      <c r="I97" s="90"/>
      <c r="J97" s="63">
        <v>0.14027777777777778</v>
      </c>
      <c r="K97" s="64"/>
    </row>
    <row r="98" spans="1:11" ht="25" customHeight="1">
      <c r="A98" s="21">
        <v>44850</v>
      </c>
      <c r="B98" s="70"/>
      <c r="C98" s="70"/>
      <c r="D98" s="70"/>
      <c r="E98" s="70"/>
      <c r="F98" s="26"/>
      <c r="G98" s="70"/>
      <c r="H98" s="70"/>
      <c r="I98" s="70"/>
      <c r="J98" s="16">
        <v>0.14652777777777778</v>
      </c>
      <c r="K98" s="25"/>
    </row>
    <row r="99" spans="1:11" ht="25" customHeight="1">
      <c r="A99" s="21">
        <v>44857</v>
      </c>
      <c r="B99" s="70"/>
      <c r="C99" s="70"/>
      <c r="D99" s="70"/>
      <c r="E99" s="70"/>
      <c r="F99" s="26"/>
      <c r="G99" s="70"/>
      <c r="H99" s="70"/>
      <c r="I99" s="70"/>
      <c r="J99" s="16">
        <v>0.15069444444444444</v>
      </c>
      <c r="K99" s="25"/>
    </row>
    <row r="100" spans="1:11" ht="25" customHeight="1">
      <c r="A100" s="21">
        <v>44864</v>
      </c>
      <c r="B100" s="70"/>
      <c r="C100" s="70"/>
      <c r="D100" s="70"/>
      <c r="E100" s="70"/>
      <c r="F100" s="26"/>
      <c r="G100" s="70"/>
      <c r="H100" s="70"/>
      <c r="I100" s="70"/>
      <c r="J100" s="16">
        <v>0.14791666666666667</v>
      </c>
      <c r="K100" s="25"/>
    </row>
    <row r="101" spans="1:11" ht="25" customHeight="1">
      <c r="A101" s="21">
        <v>44868</v>
      </c>
      <c r="B101" s="15"/>
      <c r="C101" s="15"/>
      <c r="D101" s="15"/>
      <c r="E101" s="15"/>
      <c r="F101" s="26"/>
      <c r="G101" s="15"/>
      <c r="H101" s="15"/>
      <c r="I101" s="15"/>
      <c r="J101" s="16">
        <v>0.14305555555555557</v>
      </c>
      <c r="K101" s="25"/>
    </row>
    <row r="102" spans="1:11" ht="25" customHeight="1">
      <c r="A102" s="21">
        <v>44870</v>
      </c>
      <c r="B102" s="15"/>
      <c r="C102" s="15"/>
      <c r="D102" s="15"/>
      <c r="E102" s="15"/>
      <c r="F102" s="26"/>
      <c r="G102" s="15"/>
      <c r="H102" s="15"/>
      <c r="I102" s="15"/>
      <c r="J102" s="16">
        <v>0.13819444444444443</v>
      </c>
      <c r="K102" s="25"/>
    </row>
    <row r="103" spans="1:11" ht="25" customHeight="1">
      <c r="A103" s="21">
        <v>44870</v>
      </c>
      <c r="B103" s="15"/>
      <c r="C103" s="15">
        <v>27</v>
      </c>
      <c r="D103" s="15"/>
      <c r="E103" s="15">
        <v>13.6</v>
      </c>
      <c r="F103" s="26">
        <v>7.7</v>
      </c>
      <c r="G103" s="15" t="s">
        <v>73</v>
      </c>
      <c r="H103" s="15">
        <v>14.1</v>
      </c>
      <c r="I103" s="15">
        <v>11</v>
      </c>
      <c r="J103" s="16">
        <v>0.14652777777777778</v>
      </c>
      <c r="K103" s="54">
        <v>7.06</v>
      </c>
    </row>
    <row r="104" spans="1:11" ht="25" customHeight="1">
      <c r="A104" s="21">
        <v>44871</v>
      </c>
      <c r="B104" s="15"/>
      <c r="C104" s="15"/>
      <c r="D104" s="15"/>
      <c r="E104" s="15"/>
      <c r="F104" s="26"/>
      <c r="G104" s="15"/>
      <c r="H104" s="15"/>
      <c r="I104" s="15"/>
      <c r="J104" s="16">
        <v>0.14444444444444446</v>
      </c>
      <c r="K104" s="25"/>
    </row>
    <row r="105" spans="1:11" ht="25" customHeight="1">
      <c r="A105" s="22">
        <v>44889</v>
      </c>
      <c r="B105" s="17"/>
      <c r="C105" s="17"/>
      <c r="D105" s="17"/>
      <c r="E105" s="17"/>
      <c r="F105" s="27"/>
      <c r="G105" s="17"/>
      <c r="H105" s="17"/>
      <c r="I105" s="17"/>
      <c r="J105" s="23">
        <v>0.14027777777777778</v>
      </c>
      <c r="K105" s="32"/>
    </row>
    <row r="106" spans="1:11" ht="25" customHeight="1">
      <c r="A106" s="22">
        <v>45277</v>
      </c>
      <c r="B106" s="17"/>
      <c r="C106" s="50">
        <v>41</v>
      </c>
      <c r="D106" s="17"/>
      <c r="E106" s="17">
        <v>16.5</v>
      </c>
      <c r="F106" s="55">
        <v>8.3000000000000007</v>
      </c>
      <c r="G106" s="17" t="s">
        <v>74</v>
      </c>
      <c r="H106" s="17">
        <v>15.8</v>
      </c>
      <c r="I106" s="17">
        <v>10.5</v>
      </c>
      <c r="J106" s="23"/>
      <c r="K106" s="32"/>
    </row>
    <row r="107" spans="1:11" ht="25" customHeight="1">
      <c r="A107" s="22"/>
      <c r="B107" s="17"/>
      <c r="C107" s="17"/>
      <c r="D107" s="17"/>
      <c r="E107" s="17"/>
      <c r="F107" s="27"/>
      <c r="G107" s="17"/>
      <c r="H107" s="17"/>
      <c r="I107" s="17"/>
      <c r="J107" s="23"/>
      <c r="K107" s="32"/>
    </row>
    <row r="108" spans="1:11" ht="25" customHeight="1">
      <c r="A108" s="22"/>
      <c r="B108" s="17"/>
      <c r="C108" s="17"/>
      <c r="D108" s="17"/>
      <c r="E108" s="17"/>
      <c r="F108" s="27"/>
      <c r="G108" s="17"/>
      <c r="H108" s="17"/>
      <c r="I108" s="17"/>
      <c r="J108" s="23"/>
      <c r="K108" s="32"/>
    </row>
    <row r="109" spans="1:11" ht="25" customHeight="1" thickBot="1">
      <c r="A109" s="84"/>
      <c r="B109" s="85"/>
      <c r="C109" s="85"/>
      <c r="D109" s="85"/>
      <c r="E109" s="85"/>
      <c r="F109" s="86"/>
      <c r="G109" s="85"/>
      <c r="H109" s="85"/>
      <c r="I109" s="85"/>
      <c r="J109" s="87"/>
      <c r="K109" s="88"/>
    </row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7" workbookViewId="0">
      <selection activeCell="I7" sqref="I7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33"/>
      <c r="B1" s="101" t="s">
        <v>43</v>
      </c>
      <c r="C1" s="102"/>
      <c r="D1" s="102"/>
      <c r="E1" s="102"/>
      <c r="F1" s="34" t="str">
        <f>チャレンジ!E1</f>
        <v>竹鼻</v>
      </c>
      <c r="G1" s="34" t="str">
        <f>チャレンジ!F1</f>
        <v>琉晟</v>
      </c>
    </row>
    <row r="2" spans="1:9" ht="20.149999999999999" customHeight="1" thickBot="1">
      <c r="A2" s="33"/>
      <c r="B2" s="94" t="s">
        <v>44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57" t="s">
        <v>58</v>
      </c>
    </row>
    <row r="3" spans="1:9" ht="45" customHeight="1" thickBot="1">
      <c r="A3" s="33">
        <f>IF(AND(G3&gt;=5,G3&lt;50),1,IF(AND(G3&gt;=50,G3&lt;75),2,IF(AND(G3&gt;=75,G3&lt;100),3,IF(G3&gt;=100,4,0))))</f>
        <v>4</v>
      </c>
      <c r="B3" s="97"/>
      <c r="C3" s="1"/>
      <c r="D3" s="1"/>
      <c r="E3" s="1"/>
      <c r="F3" s="35"/>
      <c r="G3" s="2">
        <f>チャレンジ!B4</f>
        <v>100</v>
      </c>
      <c r="I3" s="58">
        <f>A3+A6+A9+A13+A16+A19+A23+A26+A29+A32</f>
        <v>28</v>
      </c>
    </row>
    <row r="4" spans="1:9" ht="7" customHeight="1" thickBot="1">
      <c r="A4" s="33"/>
      <c r="B4" s="3"/>
      <c r="C4" s="36"/>
      <c r="D4" s="36"/>
      <c r="E4" s="36"/>
      <c r="F4" s="36"/>
      <c r="G4" s="36"/>
    </row>
    <row r="5" spans="1:9" ht="20.149999999999999" customHeight="1" thickBot="1">
      <c r="A5" s="33"/>
      <c r="B5" s="94" t="s">
        <v>45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57" t="s">
        <v>69</v>
      </c>
    </row>
    <row r="6" spans="1:9" ht="45" customHeight="1" thickBot="1">
      <c r="A6" s="33">
        <f>IF(AND(G6&gt;=10,G6&lt;30),1,IF(AND(G6&gt;=30,G6&lt;50),2,IF(AND(G6&gt;=50,G6&lt;100),3,IF(G6&gt;=100,4,0))))</f>
        <v>2</v>
      </c>
      <c r="B6" s="100"/>
      <c r="C6" s="1"/>
      <c r="D6" s="1"/>
      <c r="E6" s="1"/>
      <c r="F6" s="35"/>
      <c r="G6" s="2">
        <f>チャレンジ!C4</f>
        <v>41</v>
      </c>
      <c r="I6" s="58">
        <v>14</v>
      </c>
    </row>
    <row r="7" spans="1:9" ht="7" customHeight="1" thickBot="1">
      <c r="A7" s="33"/>
    </row>
    <row r="8" spans="1:9" ht="20.149999999999999" customHeight="1" thickBot="1">
      <c r="A8" s="33"/>
      <c r="B8" s="94" t="s">
        <v>46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57" t="s">
        <v>59</v>
      </c>
    </row>
    <row r="9" spans="1:9" ht="45" customHeight="1" thickBot="1">
      <c r="A9" s="33">
        <f>IF(AND(G9&gt;=3,G9&lt;5),1,IF(AND(G9&gt;=5,G9&lt;10),2,IF(AND(G9&gt;=10,G9&lt;15),3,IF(G9&gt;=15,4,0))))</f>
        <v>1</v>
      </c>
      <c r="B9" s="97"/>
      <c r="C9" s="1"/>
      <c r="D9" s="1"/>
      <c r="E9" s="1"/>
      <c r="F9" s="35"/>
      <c r="G9" s="2">
        <f>チャレンジ!D4</f>
        <v>4</v>
      </c>
      <c r="I9" s="58">
        <f>TRUNC(I3/2)-I6</f>
        <v>0</v>
      </c>
    </row>
    <row r="10" spans="1:9" ht="16" customHeight="1">
      <c r="B10" s="39"/>
      <c r="C10" s="4"/>
      <c r="D10" s="4"/>
      <c r="E10" s="4"/>
      <c r="F10" s="39"/>
      <c r="G10" s="78"/>
      <c r="I10" s="60"/>
    </row>
    <row r="11" spans="1:9" ht="20.5" customHeight="1">
      <c r="A11" s="37"/>
      <c r="B11" s="103" t="s">
        <v>47</v>
      </c>
      <c r="C11" s="104"/>
      <c r="D11" s="104"/>
      <c r="E11" s="104"/>
      <c r="F11" s="38" t="str">
        <f>F1</f>
        <v>竹鼻</v>
      </c>
      <c r="G11" s="38" t="str">
        <f>G1</f>
        <v>琉晟</v>
      </c>
    </row>
    <row r="12" spans="1:9" ht="20" customHeight="1">
      <c r="A12" s="37"/>
      <c r="B12" s="94" t="s">
        <v>4</v>
      </c>
      <c r="C12" s="1" t="s">
        <v>11</v>
      </c>
      <c r="D12" s="1" t="s">
        <v>12</v>
      </c>
      <c r="E12" s="1" t="s">
        <v>5</v>
      </c>
      <c r="F12" s="1" t="s">
        <v>56</v>
      </c>
      <c r="G12" s="1" t="s">
        <v>2</v>
      </c>
      <c r="I12" s="59"/>
    </row>
    <row r="13" spans="1:9" ht="45" customHeight="1">
      <c r="A13" s="37">
        <f>IF(AND(G13&gt;=5,G13&lt;10),1,IF(AND(G13&gt;=10,G13&lt;15),2,IF(AND(G13&gt;=15,G13&lt;24),3,IF(G13&gt;=24,4,0))))</f>
        <v>3</v>
      </c>
      <c r="B13" s="97"/>
      <c r="C13" s="1"/>
      <c r="D13" s="1"/>
      <c r="E13" s="1"/>
      <c r="F13" s="35"/>
      <c r="G13" s="2">
        <f>チャレンジ!E4</f>
        <v>23</v>
      </c>
      <c r="I13" s="60"/>
    </row>
    <row r="14" spans="1:9" ht="7" customHeight="1">
      <c r="A14" s="37"/>
      <c r="B14" s="39"/>
      <c r="C14" s="39"/>
      <c r="D14" s="39"/>
      <c r="E14" s="39"/>
      <c r="F14" s="39"/>
      <c r="G14" s="39"/>
    </row>
    <row r="15" spans="1:9" ht="20" customHeight="1">
      <c r="A15" s="37"/>
      <c r="B15" s="96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7">
        <f>IF(AND(G16&gt;=5,G16&lt;7),1,IF(AND(G16&gt;=7,G16&lt;10),2,IF(AND(G16&gt;=10,G16&lt;12),3,IF(G16&gt;=12,4,0))))</f>
        <v>2</v>
      </c>
      <c r="B16" s="97"/>
      <c r="C16" s="1"/>
      <c r="D16" s="1"/>
      <c r="E16" s="1"/>
      <c r="F16" s="35"/>
      <c r="G16" s="2">
        <f>チャレンジ!F4</f>
        <v>8.3000000000000007</v>
      </c>
    </row>
    <row r="17" spans="1:9" ht="7" customHeight="1">
      <c r="A17" s="37"/>
    </row>
    <row r="18" spans="1:9" ht="20" customHeight="1">
      <c r="A18" s="37"/>
      <c r="B18" s="94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7">
        <f>IF(AND(G19&gt;=5,G19&lt;10),1,IF(AND(G19&gt;=10,G19&lt;20),2,IF(AND(G19&gt;=20,G19&lt;30),3,IF(G19&gt;=30,4,0))))</f>
        <v>4</v>
      </c>
      <c r="B19" s="95"/>
      <c r="C19" s="1"/>
      <c r="D19" s="1"/>
      <c r="E19" s="1"/>
      <c r="F19" s="35"/>
      <c r="G19" s="2">
        <f>チャレンジ!G4</f>
        <v>32</v>
      </c>
    </row>
    <row r="20" spans="1:9" ht="16" customHeight="1">
      <c r="B20" s="39"/>
      <c r="C20" s="4"/>
      <c r="D20" s="4"/>
      <c r="E20" s="4"/>
      <c r="F20" s="39"/>
      <c r="G20" s="78"/>
      <c r="I20" s="60"/>
    </row>
    <row r="21" spans="1:9" ht="20.5" customHeight="1">
      <c r="A21" s="40"/>
      <c r="B21" s="98" t="s">
        <v>48</v>
      </c>
      <c r="C21" s="99"/>
      <c r="D21" s="99"/>
      <c r="E21" s="99"/>
      <c r="F21" s="41" t="str">
        <f>F11</f>
        <v>竹鼻</v>
      </c>
      <c r="G21" s="41" t="str">
        <f>G11</f>
        <v>琉晟</v>
      </c>
    </row>
    <row r="22" spans="1:9" ht="15" customHeight="1">
      <c r="A22" s="40"/>
      <c r="B22" s="94" t="s">
        <v>21</v>
      </c>
      <c r="C22" s="1" t="s">
        <v>25</v>
      </c>
      <c r="D22" s="1" t="s">
        <v>23</v>
      </c>
      <c r="E22" s="1" t="s">
        <v>27</v>
      </c>
      <c r="F22" s="1" t="s">
        <v>60</v>
      </c>
      <c r="G22" s="1" t="s">
        <v>2</v>
      </c>
    </row>
    <row r="23" spans="1:9" ht="38" customHeight="1">
      <c r="A23" s="40">
        <f>IF(AND(G23&lt;=10,G23&gt;0),4,IF(AND(G23&gt;10,G23&lt;=12),3,IF(AND(G23&gt;12,G23&lt;=15),2,IF(AND(G23&gt;15,G23&lt;=20),1,0))))</f>
        <v>4</v>
      </c>
      <c r="B23" s="97"/>
      <c r="C23" s="1"/>
      <c r="D23" s="1"/>
      <c r="E23" s="1"/>
      <c r="F23" s="35"/>
      <c r="G23" s="5">
        <f>チャレンジ!I4</f>
        <v>9.4</v>
      </c>
    </row>
    <row r="24" spans="1:9" ht="3" customHeight="1">
      <c r="A24" s="40"/>
      <c r="B24" s="3"/>
      <c r="C24" s="4"/>
      <c r="D24" s="4"/>
      <c r="E24" s="4"/>
      <c r="F24" s="4"/>
      <c r="G24" s="4"/>
    </row>
    <row r="25" spans="1:9" ht="15" customHeight="1">
      <c r="A25" s="40"/>
      <c r="B25" s="94" t="s">
        <v>31</v>
      </c>
      <c r="C25" s="1" t="s">
        <v>29</v>
      </c>
      <c r="D25" s="1" t="s">
        <v>30</v>
      </c>
      <c r="E25" s="1" t="s">
        <v>33</v>
      </c>
      <c r="F25" s="1" t="s">
        <v>32</v>
      </c>
      <c r="G25" s="1" t="s">
        <v>2</v>
      </c>
    </row>
    <row r="26" spans="1:9" ht="38" customHeight="1">
      <c r="A26" s="40">
        <f>IF(AND(G26&lt;=0.125,G26&gt;0),4,IF(AND(G26&gt;0.125,G26&lt;=0.136),3,IF(AND(G26&gt;0.136,G26&lt;=0.146),2,IF(AND(G26&gt;0.146,G26&lt;=0.167),1,0))))</f>
        <v>2</v>
      </c>
      <c r="B26" s="100"/>
      <c r="C26" s="1"/>
      <c r="D26" s="1"/>
      <c r="E26" s="1"/>
      <c r="F26" s="35"/>
      <c r="G26" s="42">
        <f>チャレンジ!J4</f>
        <v>0.13749999999999998</v>
      </c>
    </row>
    <row r="27" spans="1:9" ht="3" customHeight="1">
      <c r="A27" s="40"/>
    </row>
    <row r="28" spans="1:9" ht="15" customHeight="1">
      <c r="A28" s="40"/>
      <c r="B28" s="94" t="s">
        <v>22</v>
      </c>
      <c r="C28" s="1" t="s">
        <v>26</v>
      </c>
      <c r="D28" s="1" t="s">
        <v>25</v>
      </c>
      <c r="E28" s="1" t="s">
        <v>24</v>
      </c>
      <c r="F28" s="1" t="s">
        <v>23</v>
      </c>
      <c r="G28" s="1" t="s">
        <v>2</v>
      </c>
    </row>
    <row r="29" spans="1:9" ht="37.5" customHeight="1">
      <c r="A29" s="40">
        <f>IF(AND(G29&lt;=15,G29&gt;0),4,IF(AND(G29&gt;15,G29&lt;=17),3,IF(AND(G29&gt;17,G29&lt;=20),2,IF(AND(G29&gt;20,G29&lt;=25),1,0))))</f>
        <v>4</v>
      </c>
      <c r="B29" s="95"/>
      <c r="C29" s="1"/>
      <c r="D29" s="1"/>
      <c r="E29" s="1"/>
      <c r="F29" s="35"/>
      <c r="G29" s="2">
        <f>チャレンジ!H4</f>
        <v>13.1</v>
      </c>
    </row>
    <row r="30" spans="1:9" ht="3" customHeight="1">
      <c r="A30" s="40"/>
    </row>
    <row r="31" spans="1:9" ht="15" customHeight="1">
      <c r="A31" s="40"/>
      <c r="B31" s="94" t="s">
        <v>49</v>
      </c>
      <c r="C31" s="1" t="s">
        <v>50</v>
      </c>
      <c r="D31" s="1" t="s">
        <v>51</v>
      </c>
      <c r="E31" s="1" t="s">
        <v>52</v>
      </c>
      <c r="F31" s="1" t="s">
        <v>57</v>
      </c>
      <c r="G31" s="1" t="s">
        <v>2</v>
      </c>
    </row>
    <row r="32" spans="1:9" ht="38" customHeight="1">
      <c r="A32" s="40">
        <f>IF(AND(G32&lt;=6.6,G32&gt;0),4,IF(AND(G32&gt;6.6,G32&lt;=7),3,IF(AND(G32&gt;7,G32&lt;=8),2,IF(AND(G32&gt;8,G32&lt;=9),1,0))))</f>
        <v>2</v>
      </c>
      <c r="B32" s="95"/>
      <c r="C32" s="1"/>
      <c r="D32" s="1"/>
      <c r="E32" s="1"/>
      <c r="F32" s="35"/>
      <c r="G32" s="2">
        <f>チャレンジ!K4</f>
        <v>7.06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2021-12-25T12:15:34Z</cp:lastPrinted>
  <dcterms:created xsi:type="dcterms:W3CDTF">2017-05-02T23:01:02Z</dcterms:created>
  <dcterms:modified xsi:type="dcterms:W3CDTF">2023-01-04T03:47:07Z</dcterms:modified>
</cp:coreProperties>
</file>